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907F4E1B-3914-449B-B722-F273F93C49BD}" xr6:coauthVersionLast="36" xr6:coauthVersionMax="36" xr10:uidLastSave="{00000000-0000-0000-0000-000000000000}"/>
  <bookViews>
    <workbookView xWindow="120" yWindow="540" windowWidth="12525" windowHeight="8505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1" i="1" l="1"/>
  <c r="K54" i="1"/>
  <c r="K52" i="1"/>
  <c r="K50" i="1"/>
  <c r="K48" i="1"/>
  <c r="K47" i="1"/>
  <c r="K46" i="1"/>
  <c r="K45" i="1"/>
  <c r="K43" i="1"/>
  <c r="K41" i="1"/>
  <c r="K39" i="1"/>
  <c r="K38" i="1"/>
  <c r="K37" i="1"/>
  <c r="K36" i="1"/>
  <c r="K33" i="1"/>
  <c r="K31" i="1"/>
  <c r="K29" i="1"/>
  <c r="K28" i="1"/>
  <c r="K26" i="1"/>
  <c r="K25" i="1"/>
  <c r="K23" i="1"/>
  <c r="K21" i="1"/>
  <c r="K20" i="1"/>
  <c r="K19" i="1"/>
  <c r="K18" i="1"/>
  <c r="K17" i="1"/>
  <c r="K16" i="1"/>
  <c r="K15" i="1"/>
  <c r="K14" i="1"/>
  <c r="K12" i="1"/>
  <c r="K10" i="1"/>
  <c r="K9" i="1"/>
  <c r="K8" i="1"/>
  <c r="E48" i="1"/>
  <c r="E46" i="1"/>
  <c r="E44" i="1"/>
  <c r="E42" i="1"/>
  <c r="E40" i="1"/>
  <c r="E37" i="1"/>
  <c r="E35" i="1"/>
  <c r="E32" i="1"/>
  <c r="E29" i="1"/>
  <c r="E26" i="1"/>
  <c r="E24" i="1"/>
  <c r="E22" i="1"/>
  <c r="E21" i="1"/>
  <c r="E20" i="1"/>
  <c r="E15" i="1"/>
  <c r="E19" i="1"/>
  <c r="E18" i="1"/>
  <c r="E17" i="1"/>
  <c r="E14" i="1"/>
  <c r="E12" i="1"/>
  <c r="E11" i="1"/>
  <c r="E9" i="1"/>
  <c r="E8" i="1"/>
  <c r="E34" i="1" l="1"/>
  <c r="K53" i="1"/>
  <c r="K51" i="1" l="1"/>
  <c r="K6" i="1" l="1"/>
  <c r="E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</authors>
  <commentList>
    <comment ref="D11" authorId="0" shapeId="0" xr:uid="{67513676-F75E-46B9-9DCC-08C0D9E9A4C4}">
      <text>
        <r>
          <rPr>
            <sz val="9"/>
            <color indexed="81"/>
            <rFont val="MS P ゴシック"/>
            <family val="3"/>
            <charset val="128"/>
          </rPr>
          <t xml:space="preserve">5月初旬に＄6.00より値下げいたしました。
在庫限りのお取り扱いとなります。
</t>
        </r>
      </text>
    </comment>
    <comment ref="D12" authorId="0" shapeId="0" xr:uid="{BA9819A3-428F-4046-9E2E-E8D46F91EAD3}">
      <text>
        <r>
          <rPr>
            <sz val="9"/>
            <color indexed="81"/>
            <rFont val="MS P ゴシック"/>
            <family val="3"/>
            <charset val="128"/>
          </rPr>
          <t>5月初旬に＄6.00より値下げいたしました。在庫限りのお取り扱いとなります。　</t>
        </r>
      </text>
    </comment>
    <comment ref="A15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G28" authorId="0" shapeId="0" xr:uid="{2BEE6D03-5361-452D-8DA0-C1754FB2CA20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A29" authorId="0" shapeId="0" xr:uid="{B623921A-65BC-47EB-A8E5-90F7C372E1B7}">
      <text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29" authorId="0" shapeId="0" xr:uid="{5FE52B10-5CE7-4C55-8B88-8DA6EEE89D14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31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2" authorId="0" shapeId="0" xr:uid="{BEAE75C1-AE77-4F58-BC55-06BD600C4DDE}">
      <text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33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7" authorId="0" shapeId="0" xr:uid="{3C6B2946-3876-45E3-81EC-6776E7B8BFA9}">
      <text>
        <r>
          <rPr>
            <sz val="9"/>
            <color indexed="81"/>
            <rFont val="MS P ゴシック"/>
            <family val="3"/>
            <charset val="128"/>
          </rPr>
          <t xml:space="preserve">
印刷冊子は在庫限りのお取り扱いとなっております。
在庫終了後、電子版のみの一本化となります。
</t>
        </r>
      </text>
    </comment>
    <comment ref="G43" authorId="0" shapeId="0" xr:uid="{1330D9B5-36FE-4636-9596-26B3689EEF26}">
      <text>
        <r>
          <rPr>
            <sz val="9"/>
            <color indexed="81"/>
            <rFont val="MS P ゴシック"/>
            <family val="3"/>
            <charset val="128"/>
          </rPr>
          <t>現在改訂作業中でございます。
完了は2019年5月以降を予定しております。</t>
        </r>
      </text>
    </comment>
    <comment ref="G45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6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7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8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  <comment ref="G50" authorId="0" shapeId="0" xr:uid="{1D392398-E56B-4484-94C5-8BCACFA61A86}">
      <text>
        <r>
          <rPr>
            <sz val="9"/>
            <color indexed="81"/>
            <rFont val="MS P ゴシック"/>
            <family val="3"/>
            <charset val="128"/>
          </rPr>
          <t xml:space="preserve">印刷冊子は在庫限りのお取り扱いとなっております。
在庫終了後、電子版のみの一本化となります。
</t>
        </r>
      </text>
    </comment>
  </commentList>
</comments>
</file>

<file path=xl/sharedStrings.xml><?xml version="1.0" encoding="utf-8"?>
<sst xmlns="http://schemas.openxmlformats.org/spreadsheetml/2006/main" count="177" uniqueCount="161">
  <si>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</si>
  <si>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</si>
  <si>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</si>
  <si>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</si>
  <si>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</si>
  <si>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</si>
  <si>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</si>
  <si>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</si>
  <si>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</si>
  <si>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</si>
  <si>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</si>
  <si>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</si>
  <si>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</si>
  <si>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</si>
  <si>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</si>
  <si>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</si>
  <si>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</si>
  <si>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</si>
  <si>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</si>
  <si>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</si>
  <si>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</si>
  <si>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</si>
  <si>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</si>
  <si>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</si>
  <si>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</si>
  <si>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</si>
  <si>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</si>
  <si>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</si>
  <si>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</si>
  <si>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</si>
  <si>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</si>
  <si>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</si>
  <si>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</si>
  <si>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</si>
  <si>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</si>
  <si>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</si>
  <si>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</si>
  <si>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</si>
  <si>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</si>
  <si>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</si>
  <si>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</si>
  <si>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</si>
  <si>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</si>
  <si>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</si>
  <si>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</si>
  <si>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</si>
  <si>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</si>
  <si>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</si>
  <si>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</si>
  <si>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</si>
  <si>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</si>
  <si>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</si>
  <si>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</si>
  <si>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</si>
  <si>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</si>
  <si>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</si>
  <si>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</si>
  <si>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</si>
  <si>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</si>
  <si>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</si>
  <si>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</si>
  <si>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</si>
  <si>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</si>
  <si>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</si>
  <si>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</si>
  <si>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</si>
  <si>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</si>
  <si>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</si>
  <si>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</si>
  <si>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</si>
  <si>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</si>
  <si>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</si>
  <si>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</si>
  <si>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</si>
  <si>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</si>
  <si>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</si>
  <si>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</si>
  <si>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</si>
  <si>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</si>
  <si>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</si>
  <si>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</si>
  <si>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</si>
  <si>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</si>
  <si>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</si>
  <si>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</si>
  <si>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</si>
  <si>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</si>
  <si>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</si>
  <si>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</si>
  <si>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</si>
  <si>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</si>
  <si>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</si>
  <si>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</si>
  <si>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</si>
  <si>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</si>
  <si>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</si>
  <si>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</si>
  <si>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</si>
  <si>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</si>
  <si>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</si>
  <si>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</si>
  <si>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</si>
  <si>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</si>
  <si>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</si>
  <si>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</si>
  <si>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</si>
  <si>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</si>
  <si>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</si>
  <si>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</si>
  <si>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</si>
  <si>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</si>
  <si>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</si>
  <si>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</si>
  <si>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</si>
  <si>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</si>
  <si>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</si>
  <si>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</si>
  <si>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</si>
  <si>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</si>
  <si>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</si>
  <si>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</si>
  <si>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</si>
  <si>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</si>
  <si>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</si>
  <si>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</si>
  <si>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</si>
  <si>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</si>
  <si>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</si>
  <si>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</si>
  <si>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</si>
  <si>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</si>
  <si>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</si>
  <si>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(006,187,419, 528A, 595, 699のセット)</t>
    <phoneticPr fontId="2"/>
  </si>
  <si>
    <t>ロータリー徽章のマグネット</t>
    <phoneticPr fontId="2"/>
  </si>
  <si>
    <t>528A</t>
    <phoneticPr fontId="2"/>
  </si>
  <si>
    <t>246-JA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</si>
  <si>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</si>
  <si>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地区を成功に導くリーダーシップ</t>
    <phoneticPr fontId="2"/>
  </si>
  <si>
    <t>249-JA</t>
    <phoneticPr fontId="2"/>
  </si>
  <si>
    <t>300-JA</t>
    <phoneticPr fontId="2"/>
  </si>
  <si>
    <t>≫</t>
    <phoneticPr fontId="2"/>
  </si>
  <si>
    <t>研修編　（2017-20年度版）</t>
    <rPh sb="0" eb="2">
      <t>ケンシュウ</t>
    </rPh>
    <rPh sb="2" eb="3">
      <t>ヘン</t>
    </rPh>
    <rPh sb="12" eb="14">
      <t>ネンド</t>
    </rPh>
    <rPh sb="14" eb="15">
      <t>バン</t>
    </rPh>
    <phoneticPr fontId="2"/>
  </si>
  <si>
    <t>委員長編　（2017-20年度版）</t>
    <rPh sb="0" eb="3">
      <t>イインチョウ</t>
    </rPh>
    <rPh sb="3" eb="4">
      <t>ヘン</t>
    </rPh>
    <rPh sb="13" eb="15">
      <t>ネンド</t>
    </rPh>
    <rPh sb="15" eb="16">
      <t>バン</t>
    </rPh>
    <phoneticPr fontId="2"/>
  </si>
  <si>
    <t>ロータリー財団委員会編 (2018-21年度版)</t>
    <rPh sb="5" eb="7">
      <t>ザイダン</t>
    </rPh>
    <rPh sb="7" eb="10">
      <t>イインカイ</t>
    </rPh>
    <rPh sb="10" eb="11">
      <t>ヘン</t>
    </rPh>
    <rPh sb="20" eb="22">
      <t>ネンド</t>
    </rPh>
    <rPh sb="22" eb="23">
      <t>バン</t>
    </rPh>
    <phoneticPr fontId="2"/>
  </si>
  <si>
    <t>無料
一注文につき
10部まで</t>
    <rPh sb="0" eb="2">
      <t>ムリョウ</t>
    </rPh>
    <rPh sb="3" eb="4">
      <t>イッ</t>
    </rPh>
    <rPh sb="4" eb="6">
      <t>チュウモン</t>
    </rPh>
    <rPh sb="12" eb="13">
      <t>ブ</t>
    </rPh>
    <phoneticPr fontId="2"/>
  </si>
  <si>
    <t>無料
一注文につき
2部まで</t>
    <rPh sb="11" eb="12">
      <t>ブ</t>
    </rPh>
    <phoneticPr fontId="2"/>
  </si>
  <si>
    <r>
      <rPr>
        <b/>
        <sz val="12"/>
        <rFont val="HGP明朝E"/>
        <family val="1"/>
        <charset val="128"/>
      </rPr>
      <t>　★「地区/クラブを成功に導くリーダーシップ」</t>
    </r>
    <r>
      <rPr>
        <b/>
        <sz val="11"/>
        <rFont val="HGP明朝E"/>
        <family val="1"/>
        <charset val="128"/>
      </rPr>
      <t>シリーズの</t>
    </r>
    <r>
      <rPr>
        <b/>
        <sz val="9"/>
        <rFont val="HGP明朝E"/>
        <family val="1"/>
        <charset val="128"/>
      </rPr>
      <t xml:space="preserve">
</t>
    </r>
    <r>
      <rPr>
        <b/>
        <sz val="11"/>
        <rFont val="HGP明朝E"/>
        <family val="1"/>
        <charset val="128"/>
      </rPr>
      <t>　　　　　　　　　　　　　　　　　　　　　　お取り扱いにつきまして
　</t>
    </r>
    <r>
      <rPr>
        <sz val="11"/>
        <rFont val="HGP明朝E"/>
        <family val="1"/>
        <charset val="128"/>
      </rPr>
      <t>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</si>
  <si>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1"/>
        <color rgb="FF00B0F0"/>
        <rFont val="HGP明朝E"/>
        <family val="1"/>
        <charset val="128"/>
      </rPr>
      <t>地区</t>
    </r>
    <r>
      <rPr>
        <u/>
        <sz val="11"/>
        <color rgb="FF00B0F0"/>
        <rFont val="Arial"/>
        <family val="2"/>
      </rPr>
      <t xml:space="preserve"> /</t>
    </r>
    <r>
      <rPr>
        <u/>
        <sz val="11"/>
        <color rgb="FF00B0F0"/>
        <rFont val="HGP明朝E"/>
        <family val="1"/>
        <charset val="128"/>
      </rPr>
      <t xml:space="preserve">クラブの手引きお取り扱い変更のお知らせ
</t>
    </r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</si>
  <si>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</si>
  <si>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</si>
  <si>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</si>
  <si>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</si>
  <si>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</si>
  <si>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</si>
  <si>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平和と紛争予防/紛争解決・ 
ロータリー平和センター　ピン　[100個１組]</t>
    <rPh sb="34" eb="35">
      <t>コ</t>
    </rPh>
    <rPh sb="36" eb="37">
      <t>クミ</t>
    </rPh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</si>
  <si>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</si>
  <si>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</si>
  <si>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t>2018-19年度RIテーマとロータリー賞)パンフレット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</si>
  <si>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</si>
  <si>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</si>
  <si>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2019/3/29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</si>
</sst>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4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12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1"/>
      <color rgb="FF00B0F0"/>
      <name val="Arial"/>
      <family val="2"/>
    </font>
    <font>
      <u/>
      <sz val="11"/>
      <color rgb="FF00B0F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2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30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1" xfId="0" applyFont="1" applyFill="1" applyBorder="1" applyAlignment="1" applyProtection="1">
      <alignment horizontal="center" vertical="center" shrinkToFit="1"/>
    </xf>
    <xf numFmtId="26" fontId="7" fillId="2" borderId="31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8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7" fontId="7" fillId="2" borderId="28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6" fontId="4" fillId="3" borderId="26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shrinkToFit="1"/>
    </xf>
    <xf numFmtId="26" fontId="7" fillId="0" borderId="34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176" fontId="7" fillId="0" borderId="35" xfId="0" applyNumberFormat="1" applyFont="1" applyBorder="1" applyAlignment="1" applyProtection="1">
      <alignment horizontal="center" vertical="center" shrinkToFit="1"/>
    </xf>
    <xf numFmtId="177" fontId="4" fillId="0" borderId="36" xfId="0" applyNumberFormat="1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0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9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3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7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9" fillId="0" borderId="1" xfId="0" applyFont="1" applyBorder="1" applyAlignment="1" applyProtection="1">
      <alignment vertical="center" shrinkToFit="1"/>
    </xf>
    <xf numFmtId="0" fontId="30" fillId="0" borderId="44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vertical="top" wrapText="1" shrinkToFit="1"/>
    </xf>
    <xf numFmtId="49" fontId="28" fillId="0" borderId="3" xfId="0" applyNumberFormat="1" applyFont="1" applyFill="1" applyBorder="1" applyAlignment="1" applyProtection="1">
      <alignment vertical="top" wrapText="1" shrinkToFit="1"/>
    </xf>
    <xf numFmtId="0" fontId="30" fillId="0" borderId="4" xfId="0" applyFont="1" applyBorder="1" applyAlignment="1" applyProtection="1">
      <alignment horizontal="right" vertical="center" shrinkToFit="1"/>
    </xf>
    <xf numFmtId="0" fontId="32" fillId="0" borderId="22" xfId="2" applyFont="1" applyBorder="1" applyAlignment="1" applyProtection="1">
      <alignment vertical="top" wrapText="1"/>
    </xf>
    <xf numFmtId="26" fontId="7" fillId="0" borderId="0" xfId="0" applyNumberFormat="1" applyFont="1" applyBorder="1" applyAlignment="1" applyProtection="1">
      <alignment vertical="center" shrinkToFit="1"/>
    </xf>
    <xf numFmtId="0" fontId="32" fillId="0" borderId="2" xfId="2" applyFont="1" applyBorder="1" applyAlignment="1" applyProtection="1">
      <alignment vertical="top" wrapText="1"/>
    </xf>
    <xf numFmtId="49" fontId="28" fillId="0" borderId="46" xfId="0" applyNumberFormat="1" applyFont="1" applyFill="1" applyBorder="1" applyAlignment="1" applyProtection="1">
      <alignment vertical="top" wrapText="1" shrinkToFit="1"/>
    </xf>
    <xf numFmtId="0" fontId="7" fillId="2" borderId="28" xfId="0" applyFont="1" applyFill="1" applyBorder="1" applyAlignment="1" applyProtection="1">
      <alignment horizontal="center" vertical="center" shrinkToFit="1"/>
    </xf>
    <xf numFmtId="176" fontId="7" fillId="2" borderId="28" xfId="0" applyNumberFormat="1" applyFont="1" applyFill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45" xfId="0" applyFont="1" applyBorder="1" applyAlignment="1" applyProtection="1">
      <alignment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26" fontId="7" fillId="0" borderId="4" xfId="0" applyNumberFormat="1" applyFont="1" applyFill="1" applyBorder="1" applyAlignment="1" applyProtection="1">
      <alignment horizontal="center" vertical="center" shrinkToFit="1"/>
    </xf>
    <xf numFmtId="49" fontId="28" fillId="0" borderId="23" xfId="0" applyNumberFormat="1" applyFont="1" applyFill="1" applyBorder="1" applyAlignment="1" applyProtection="1">
      <alignment horizontal="center" vertical="center" wrapText="1" shrinkToFit="1"/>
    </xf>
    <xf numFmtId="177" fontId="7" fillId="0" borderId="30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4" xfId="0" applyNumberFormat="1" applyFont="1" applyFill="1" applyBorder="1" applyAlignment="1" applyProtection="1">
      <alignment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32" fillId="0" borderId="27" xfId="2" applyFont="1" applyBorder="1" applyAlignment="1" applyProtection="1">
      <alignment horizontal="left" vertical="top" wrapText="1"/>
    </xf>
    <xf numFmtId="0" fontId="32" fillId="0" borderId="43" xfId="2" applyFont="1" applyBorder="1" applyAlignment="1" applyProtection="1">
      <alignment horizontal="left" vertical="top" wrapText="1"/>
    </xf>
    <xf numFmtId="49" fontId="28" fillId="0" borderId="38" xfId="0" applyNumberFormat="1" applyFont="1" applyFill="1" applyBorder="1" applyAlignment="1" applyProtection="1">
      <alignment horizontal="center" vertical="center" wrapText="1" shrinkToFit="1"/>
    </xf>
    <xf numFmtId="49" fontId="28" fillId="0" borderId="39" xfId="0" applyNumberFormat="1" applyFont="1" applyFill="1" applyBorder="1" applyAlignment="1" applyProtection="1">
      <alignment horizontal="center" vertical="center" wrapText="1" shrinkToFit="1"/>
    </xf>
    <xf numFmtId="49" fontId="28" fillId="0" borderId="40" xfId="0" applyNumberFormat="1" applyFont="1" applyFill="1" applyBorder="1" applyAlignment="1" applyProtection="1">
      <alignment horizontal="center" vertical="center" wrapText="1" shrinkToFit="1"/>
    </xf>
    <xf numFmtId="49" fontId="28" fillId="0" borderId="41" xfId="0" applyNumberFormat="1" applyFont="1" applyFill="1" applyBorder="1" applyAlignment="1" applyProtection="1">
      <alignment horizontal="center" vertical="center" wrapText="1" shrinkToFit="1"/>
    </xf>
    <xf numFmtId="49" fontId="28" fillId="0" borderId="0" xfId="0" applyNumberFormat="1" applyFont="1" applyFill="1" applyBorder="1" applyAlignment="1" applyProtection="1">
      <alignment horizontal="center" vertical="center" wrapText="1" shrinkToFit="1"/>
    </xf>
    <xf numFmtId="49" fontId="28" fillId="0" borderId="42" xfId="0" applyNumberFormat="1" applyFont="1" applyFill="1" applyBorder="1" applyAlignment="1" applyProtection="1">
      <alignment horizontal="center" vertical="center" wrapText="1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31" fillId="0" borderId="27" xfId="0" applyNumberFormat="1" applyFont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26" fontId="7" fillId="0" borderId="12" xfId="0" applyNumberFormat="1" applyFont="1" applyBorder="1" applyAlignment="1" applyProtection="1">
      <alignment horizontal="center" vertical="center" shrinkToFit="1"/>
    </xf>
    <xf numFmtId="177" fontId="7" fillId="0" borderId="1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26" fontId="7" fillId="0" borderId="45" xfId="0" applyNumberFormat="1" applyFont="1" applyBorder="1" applyAlignment="1" applyProtection="1">
      <alignment horizontal="center" vertical="center" shrinkToFit="1"/>
    </xf>
    <xf numFmtId="177" fontId="7" fillId="0" borderId="45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nedrive.live.com/?authkey=%21AOIJgSYVY4gW0ew&amp;cid=E807CCC4EA676F6E&amp;id=E807CCC4EA676F6E%211210&amp;parId=E807CCC4EA676F6E%211207&amp;o=OneUp" TargetMode="External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77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B9" sqref="B9"/>
    </sheetView>
  </sheetViews>
  <sheetFormatPr defaultColWidth="9.140625" defaultRowHeight="12"/>
  <cols>
    <col min="1" max="1" width="7.7109375" style="36" customWidth="1"/>
    <col min="2" max="2" width="34.140625" style="3" customWidth="1"/>
    <col min="3" max="3" width="4.5703125" style="34" customWidth="1"/>
    <col min="4" max="4" width="10" style="37" customWidth="1"/>
    <col min="5" max="5" width="7" style="35" customWidth="1"/>
    <col min="6" max="6" width="3.5703125" style="3" customWidth="1"/>
    <col min="7" max="7" width="8.85546875" style="34" bestFit="1" customWidth="1"/>
    <col min="8" max="8" width="29.140625" style="3" customWidth="1"/>
    <col min="9" max="9" width="3.5703125" style="3" customWidth="1"/>
    <col min="10" max="10" width="10" style="38" customWidth="1"/>
    <col min="11" max="11" width="7.140625" style="35" customWidth="1"/>
    <col min="12" max="16384" width="9.140625" style="3"/>
  </cols>
  <sheetData>
    <row r="1" spans="1:11" ht="26.25" customHeight="1">
      <c r="A1" s="195" t="s">
        <v>117</v>
      </c>
      <c r="B1" s="196"/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4.25" customHeight="1">
      <c r="A2" s="4"/>
      <c r="B2" s="4"/>
      <c r="C2" s="4"/>
      <c r="D2" s="4"/>
      <c r="E2" s="41"/>
      <c r="F2" s="4"/>
      <c r="G2" s="4"/>
      <c r="H2" s="4"/>
      <c r="I2" s="84"/>
      <c r="J2" s="85" t="s">
        <v>118</v>
      </c>
      <c r="K2" s="86" t="s">
        <v>160</v>
      </c>
    </row>
    <row r="3" spans="1:11" ht="12.75" customHeight="1">
      <c r="A3" s="5" t="s">
        <v>4</v>
      </c>
      <c r="B3" s="198" t="s">
        <v>35</v>
      </c>
      <c r="C3" s="198"/>
      <c r="D3" s="198"/>
      <c r="E3" s="200" t="s">
        <v>98</v>
      </c>
      <c r="F3" s="200"/>
      <c r="G3" s="200"/>
      <c r="H3" s="200"/>
      <c r="I3" s="200"/>
      <c r="J3" s="200"/>
      <c r="K3" s="200"/>
    </row>
    <row r="4" spans="1:11">
      <c r="A4" s="5"/>
      <c r="B4" s="199" t="s">
        <v>24</v>
      </c>
      <c r="C4" s="199"/>
      <c r="D4" s="199"/>
      <c r="E4" s="201" t="s">
        <v>97</v>
      </c>
      <c r="F4" s="201"/>
      <c r="G4" s="201"/>
      <c r="H4" s="201"/>
      <c r="I4" s="201"/>
      <c r="J4" s="5"/>
      <c r="K4" s="6"/>
    </row>
    <row r="5" spans="1:11" ht="13.5">
      <c r="A5" s="5"/>
      <c r="B5" s="198" t="s">
        <v>23</v>
      </c>
      <c r="C5" s="198"/>
      <c r="D5" s="198"/>
      <c r="E5" s="6"/>
      <c r="F5" s="5"/>
      <c r="G5" s="49"/>
      <c r="H5" s="50"/>
      <c r="I5" s="202" t="s">
        <v>94</v>
      </c>
      <c r="J5" s="202"/>
      <c r="K5" s="202"/>
    </row>
    <row r="6" spans="1:11" ht="14.45" customHeight="1">
      <c r="A6" s="5"/>
      <c r="B6" s="79" t="s">
        <v>114</v>
      </c>
      <c r="C6" s="8"/>
      <c r="D6" s="9"/>
      <c r="E6" s="6"/>
      <c r="F6" s="7"/>
      <c r="G6" s="89"/>
      <c r="H6" s="90"/>
      <c r="I6" s="91"/>
      <c r="J6" s="92"/>
      <c r="K6" s="93" t="str">
        <f t="shared" ref="K6" si="0">IF(I6="","",I6*J6)</f>
        <v/>
      </c>
    </row>
    <row r="7" spans="1:11" s="14" customFormat="1" ht="26.25" customHeight="1" thickBot="1">
      <c r="A7" s="68" t="s">
        <v>128</v>
      </c>
      <c r="B7" s="69" t="s">
        <v>2</v>
      </c>
      <c r="C7" s="70" t="s">
        <v>0</v>
      </c>
      <c r="D7" s="71" t="s">
        <v>1</v>
      </c>
      <c r="E7" s="72" t="s">
        <v>3</v>
      </c>
      <c r="F7" s="12"/>
      <c r="G7" s="73" t="s">
        <v>128</v>
      </c>
      <c r="H7" s="74" t="s">
        <v>2</v>
      </c>
      <c r="I7" s="146" t="s">
        <v>0</v>
      </c>
      <c r="J7" s="147" t="s">
        <v>1</v>
      </c>
      <c r="K7" s="75" t="s">
        <v>3</v>
      </c>
    </row>
    <row r="8" spans="1:11" s="14" customFormat="1" ht="22.5" customHeight="1" thickTop="1">
      <c r="A8" s="67" t="s">
        <v>46</v>
      </c>
      <c r="B8" s="95" t="s">
        <v>127</v>
      </c>
      <c r="C8" s="128"/>
      <c r="D8" s="80">
        <v>1.25</v>
      </c>
      <c r="E8" s="155" t="str">
        <f>IF(C8="","",C8*D8)</f>
        <v/>
      </c>
      <c r="F8" s="12"/>
      <c r="G8" s="135" t="s">
        <v>67</v>
      </c>
      <c r="H8" s="100" t="s">
        <v>68</v>
      </c>
      <c r="I8" s="133"/>
      <c r="J8" s="43" t="s">
        <v>69</v>
      </c>
      <c r="K8" s="159" t="str">
        <f>IF(I8="","",0)</f>
        <v/>
      </c>
    </row>
    <row r="9" spans="1:11" s="16" customFormat="1" ht="15" customHeight="1">
      <c r="A9" s="10" t="s">
        <v>20</v>
      </c>
      <c r="B9" s="96" t="s">
        <v>119</v>
      </c>
      <c r="C9" s="107"/>
      <c r="D9" s="108">
        <v>2</v>
      </c>
      <c r="E9" s="138" t="str">
        <f>IF(C9="","",C9*D9)</f>
        <v/>
      </c>
      <c r="F9" s="114"/>
      <c r="G9" s="119" t="s">
        <v>134</v>
      </c>
      <c r="H9" s="101" t="s">
        <v>133</v>
      </c>
      <c r="I9" s="133"/>
      <c r="J9" s="132">
        <v>1.25</v>
      </c>
      <c r="K9" s="159" t="str">
        <f>IF(I9="","",I9*J9)</f>
        <v/>
      </c>
    </row>
    <row r="10" spans="1:11" s="16" customFormat="1" ht="15" customHeight="1">
      <c r="A10" s="10"/>
      <c r="B10" s="17"/>
      <c r="C10" s="107"/>
      <c r="D10" s="108"/>
      <c r="E10" s="138"/>
      <c r="F10" s="114"/>
      <c r="G10" s="214" t="s">
        <v>26</v>
      </c>
      <c r="H10" s="215" t="s">
        <v>33</v>
      </c>
      <c r="I10" s="226"/>
      <c r="J10" s="227">
        <v>5</v>
      </c>
      <c r="K10" s="229" t="str">
        <f>IF(I10="","",I10*J10)</f>
        <v/>
      </c>
    </row>
    <row r="11" spans="1:11" s="16" customFormat="1" ht="15" customHeight="1">
      <c r="A11" s="109" t="s">
        <v>124</v>
      </c>
      <c r="B11" s="17" t="s">
        <v>47</v>
      </c>
      <c r="C11" s="107"/>
      <c r="D11" s="108">
        <v>4</v>
      </c>
      <c r="E11" s="138" t="str">
        <f>IF(C11="","",C11*D11)</f>
        <v/>
      </c>
      <c r="F11" s="15"/>
      <c r="G11" s="211"/>
      <c r="H11" s="211"/>
      <c r="I11" s="209"/>
      <c r="J11" s="228"/>
      <c r="K11" s="177"/>
    </row>
    <row r="12" spans="1:11" s="16" customFormat="1" ht="15" customHeight="1">
      <c r="A12" s="109" t="s">
        <v>78</v>
      </c>
      <c r="B12" s="17" t="s">
        <v>48</v>
      </c>
      <c r="C12" s="1"/>
      <c r="D12" s="108">
        <v>4</v>
      </c>
      <c r="E12" s="138" t="str">
        <f>IF(C12="","",C12*D12)</f>
        <v/>
      </c>
      <c r="F12" s="15"/>
      <c r="G12" s="20" t="s">
        <v>72</v>
      </c>
      <c r="H12" s="98" t="s">
        <v>123</v>
      </c>
      <c r="I12" s="107"/>
      <c r="J12" s="136">
        <v>1</v>
      </c>
      <c r="K12" s="160" t="str">
        <f>IF(I12="","",I12*J12)</f>
        <v/>
      </c>
    </row>
    <row r="13" spans="1:11" s="16" customFormat="1" ht="15" customHeight="1">
      <c r="A13" s="10"/>
      <c r="B13" s="17"/>
      <c r="C13" s="11"/>
      <c r="D13" s="108"/>
      <c r="E13" s="138"/>
      <c r="F13" s="15"/>
      <c r="G13" s="150"/>
      <c r="H13" s="2"/>
      <c r="I13" s="149"/>
      <c r="J13" s="148"/>
      <c r="K13" s="161"/>
    </row>
    <row r="14" spans="1:11" s="16" customFormat="1" ht="15" customHeight="1">
      <c r="A14" s="109" t="s">
        <v>7</v>
      </c>
      <c r="B14" s="17" t="s">
        <v>107</v>
      </c>
      <c r="C14" s="107"/>
      <c r="D14" s="39" t="s">
        <v>10</v>
      </c>
      <c r="E14" s="108" t="str">
        <f>IF(C14="","",0)</f>
        <v/>
      </c>
      <c r="F14" s="15"/>
      <c r="G14" s="131" t="s">
        <v>53</v>
      </c>
      <c r="H14" s="102" t="s">
        <v>81</v>
      </c>
      <c r="I14" s="128"/>
      <c r="J14" s="134">
        <v>1.5</v>
      </c>
      <c r="K14" s="138" t="str">
        <f t="shared" ref="K14:K21" si="1">IF(I14="","",I14*J14)</f>
        <v/>
      </c>
    </row>
    <row r="15" spans="1:11" s="16" customFormat="1" ht="26.25" customHeight="1">
      <c r="A15" s="162" t="s">
        <v>153</v>
      </c>
      <c r="B15" s="163" t="s">
        <v>154</v>
      </c>
      <c r="C15" s="11"/>
      <c r="D15" s="108">
        <v>80</v>
      </c>
      <c r="E15" s="138" t="str">
        <f>IF(C15="","",C15*D15)</f>
        <v/>
      </c>
      <c r="F15" s="15"/>
      <c r="G15" s="11" t="s">
        <v>52</v>
      </c>
      <c r="H15" s="17" t="s">
        <v>36</v>
      </c>
      <c r="I15" s="107"/>
      <c r="J15" s="19">
        <v>2</v>
      </c>
      <c r="K15" s="138" t="str">
        <f t="shared" si="1"/>
        <v/>
      </c>
    </row>
    <row r="16" spans="1:11" s="16" customFormat="1" ht="15" customHeight="1">
      <c r="A16" s="10"/>
      <c r="B16" s="17"/>
      <c r="C16" s="107"/>
      <c r="D16" s="39"/>
      <c r="E16" s="108"/>
      <c r="F16" s="15"/>
      <c r="G16" s="11" t="s">
        <v>54</v>
      </c>
      <c r="H16" s="17" t="s">
        <v>80</v>
      </c>
      <c r="I16" s="107"/>
      <c r="J16" s="134">
        <v>1.5</v>
      </c>
      <c r="K16" s="138" t="str">
        <f t="shared" si="1"/>
        <v/>
      </c>
    </row>
    <row r="17" spans="1:11" s="16" customFormat="1" ht="15" customHeight="1">
      <c r="A17" s="109" t="s">
        <v>16</v>
      </c>
      <c r="B17" s="17" t="s">
        <v>17</v>
      </c>
      <c r="C17" s="107"/>
      <c r="D17" s="39" t="s">
        <v>10</v>
      </c>
      <c r="E17" s="108" t="str">
        <f>IF(C17="","",0)</f>
        <v/>
      </c>
      <c r="F17" s="15"/>
      <c r="G17" s="11" t="s">
        <v>79</v>
      </c>
      <c r="H17" s="17" t="s">
        <v>108</v>
      </c>
      <c r="I17" s="107"/>
      <c r="J17" s="134">
        <v>1.5</v>
      </c>
      <c r="K17" s="138" t="str">
        <f t="shared" si="1"/>
        <v/>
      </c>
    </row>
    <row r="18" spans="1:11" s="16" customFormat="1" ht="15" customHeight="1">
      <c r="A18" s="109" t="s">
        <v>22</v>
      </c>
      <c r="B18" s="17" t="s">
        <v>148</v>
      </c>
      <c r="C18" s="107"/>
      <c r="D18" s="39" t="s">
        <v>10</v>
      </c>
      <c r="E18" s="108" t="str">
        <f>IF(C18="","",0)</f>
        <v/>
      </c>
      <c r="F18" s="15"/>
      <c r="G18" s="11" t="s">
        <v>63</v>
      </c>
      <c r="H18" s="17" t="s">
        <v>64</v>
      </c>
      <c r="I18" s="107"/>
      <c r="J18" s="134">
        <v>2</v>
      </c>
      <c r="K18" s="138" t="str">
        <f t="shared" si="1"/>
        <v/>
      </c>
    </row>
    <row r="19" spans="1:11" s="16" customFormat="1" ht="15" customHeight="1">
      <c r="A19" s="109" t="s">
        <v>66</v>
      </c>
      <c r="B19" s="17" t="s">
        <v>112</v>
      </c>
      <c r="C19" s="107"/>
      <c r="D19" s="39" t="s">
        <v>129</v>
      </c>
      <c r="E19" s="108" t="str">
        <f>IF(C19="","",0)</f>
        <v/>
      </c>
      <c r="F19" s="15"/>
      <c r="G19" s="11" t="s">
        <v>55</v>
      </c>
      <c r="H19" s="17" t="s">
        <v>82</v>
      </c>
      <c r="I19" s="107"/>
      <c r="J19" s="134">
        <v>1.5</v>
      </c>
      <c r="K19" s="138" t="str">
        <f t="shared" si="1"/>
        <v/>
      </c>
    </row>
    <row r="20" spans="1:11" s="16" customFormat="1" ht="15" customHeight="1">
      <c r="A20" s="109" t="s">
        <v>121</v>
      </c>
      <c r="B20" s="17" t="s">
        <v>122</v>
      </c>
      <c r="C20" s="107"/>
      <c r="D20" s="39">
        <v>2</v>
      </c>
      <c r="E20" s="108" t="str">
        <f>IF(C20="","",C20*D20)</f>
        <v/>
      </c>
      <c r="F20" s="18"/>
      <c r="G20" s="11" t="s">
        <v>56</v>
      </c>
      <c r="H20" s="17" t="s">
        <v>83</v>
      </c>
      <c r="I20" s="107"/>
      <c r="J20" s="134">
        <v>1.5</v>
      </c>
      <c r="K20" s="138" t="str">
        <f t="shared" si="1"/>
        <v/>
      </c>
    </row>
    <row r="21" spans="1:11" s="16" customFormat="1" ht="15" customHeight="1">
      <c r="A21" s="109" t="s">
        <v>14</v>
      </c>
      <c r="B21" s="17" t="s">
        <v>149</v>
      </c>
      <c r="C21" s="107"/>
      <c r="D21" s="39" t="s">
        <v>130</v>
      </c>
      <c r="E21" s="108" t="str">
        <f>IF(C21="","",0)</f>
        <v/>
      </c>
      <c r="F21" s="15"/>
      <c r="G21" s="11" t="s">
        <v>57</v>
      </c>
      <c r="H21" s="17" t="s">
        <v>84</v>
      </c>
      <c r="I21" s="107"/>
      <c r="J21" s="134">
        <v>1.5</v>
      </c>
      <c r="K21" s="138" t="str">
        <f t="shared" si="1"/>
        <v/>
      </c>
    </row>
    <row r="22" spans="1:11" s="16" customFormat="1" ht="15" customHeight="1">
      <c r="A22" s="109" t="s">
        <v>8</v>
      </c>
      <c r="B22" s="17" t="s">
        <v>159</v>
      </c>
      <c r="C22" s="107"/>
      <c r="D22" s="108">
        <v>3</v>
      </c>
      <c r="E22" s="138" t="str">
        <f>IF(C22="","",C22*D22)</f>
        <v/>
      </c>
      <c r="F22" s="15"/>
      <c r="G22" s="17"/>
      <c r="H22" s="17"/>
      <c r="I22" s="131"/>
      <c r="J22" s="19"/>
      <c r="K22" s="138"/>
    </row>
    <row r="23" spans="1:11" s="16" customFormat="1" ht="15" customHeight="1">
      <c r="A23" s="116"/>
      <c r="B23" s="97"/>
      <c r="C23" s="115"/>
      <c r="D23" s="117"/>
      <c r="E23" s="156"/>
      <c r="F23" s="15"/>
      <c r="G23" s="11" t="s">
        <v>43</v>
      </c>
      <c r="H23" s="17" t="s">
        <v>44</v>
      </c>
      <c r="I23" s="107"/>
      <c r="J23" s="19">
        <v>3.75</v>
      </c>
      <c r="K23" s="138" t="str">
        <f>IF(I23="","",I23*J23)</f>
        <v/>
      </c>
    </row>
    <row r="24" spans="1:11" s="16" customFormat="1" ht="15" customHeight="1">
      <c r="A24" s="120" t="s">
        <v>11</v>
      </c>
      <c r="B24" s="97" t="s">
        <v>126</v>
      </c>
      <c r="C24" s="115"/>
      <c r="D24" s="117" t="s">
        <v>131</v>
      </c>
      <c r="E24" s="156" t="str">
        <f>IF(C24&gt;=1,0,"")</f>
        <v/>
      </c>
      <c r="F24" s="114"/>
      <c r="G24" s="11"/>
      <c r="H24" s="17"/>
      <c r="I24" s="107"/>
      <c r="J24" s="42"/>
      <c r="K24" s="108"/>
    </row>
    <row r="25" spans="1:11" s="16" customFormat="1" ht="23.25" customHeight="1">
      <c r="A25" s="109"/>
      <c r="B25" s="17"/>
      <c r="C25" s="107"/>
      <c r="D25" s="80"/>
      <c r="E25" s="138"/>
      <c r="F25" s="15"/>
      <c r="G25" s="11" t="s">
        <v>109</v>
      </c>
      <c r="H25" s="17" t="s">
        <v>110</v>
      </c>
      <c r="I25" s="107"/>
      <c r="J25" s="42" t="s">
        <v>111</v>
      </c>
      <c r="K25" s="108" t="str">
        <f>IF(I25="","",0)</f>
        <v/>
      </c>
    </row>
    <row r="26" spans="1:11" s="16" customFormat="1" ht="15" customHeight="1">
      <c r="A26" s="218" t="s">
        <v>15</v>
      </c>
      <c r="B26" s="99" t="s">
        <v>31</v>
      </c>
      <c r="C26" s="219"/>
      <c r="D26" s="224" t="s">
        <v>10</v>
      </c>
      <c r="E26" s="176" t="str">
        <f>IF(C26&gt;=1,0,"")</f>
        <v/>
      </c>
      <c r="F26" s="18"/>
      <c r="G26" s="11" t="s">
        <v>49</v>
      </c>
      <c r="H26" s="17" t="s">
        <v>120</v>
      </c>
      <c r="I26" s="107"/>
      <c r="J26" s="42" t="s">
        <v>130</v>
      </c>
      <c r="K26" s="108" t="str">
        <f>IF(I26="","",0)</f>
        <v/>
      </c>
    </row>
    <row r="27" spans="1:11" s="16" customFormat="1" ht="16.5" customHeight="1">
      <c r="A27" s="218"/>
      <c r="B27" s="97" t="s">
        <v>30</v>
      </c>
      <c r="C27" s="220"/>
      <c r="D27" s="225"/>
      <c r="E27" s="177"/>
      <c r="F27" s="18"/>
      <c r="G27" s="11"/>
      <c r="H27" s="17"/>
      <c r="I27" s="107"/>
      <c r="J27" s="42"/>
      <c r="K27" s="108"/>
    </row>
    <row r="28" spans="1:11" s="16" customFormat="1" ht="21.75" customHeight="1">
      <c r="A28" s="109"/>
      <c r="B28" s="96"/>
      <c r="C28" s="97"/>
      <c r="D28" s="108"/>
      <c r="E28" s="112"/>
      <c r="F28" s="18"/>
      <c r="G28" s="11" t="s">
        <v>102</v>
      </c>
      <c r="H28" s="124" t="s">
        <v>157</v>
      </c>
      <c r="I28" s="107"/>
      <c r="J28" s="76" t="s">
        <v>104</v>
      </c>
      <c r="K28" s="138" t="str">
        <f>IF(I28="","",0)</f>
        <v/>
      </c>
    </row>
    <row r="29" spans="1:11" s="16" customFormat="1" ht="22.5" customHeight="1">
      <c r="A29" s="210" t="s">
        <v>135</v>
      </c>
      <c r="B29" s="96" t="s">
        <v>137</v>
      </c>
      <c r="C29" s="208"/>
      <c r="D29" s="212" t="s">
        <v>144</v>
      </c>
      <c r="E29" s="176" t="str">
        <f>IF(C29&gt;=1,0,"")</f>
        <v/>
      </c>
      <c r="F29" s="15"/>
      <c r="G29" s="11" t="s">
        <v>155</v>
      </c>
      <c r="H29" s="124" t="s">
        <v>156</v>
      </c>
      <c r="I29" s="107"/>
      <c r="J29" s="76" t="s">
        <v>158</v>
      </c>
      <c r="K29" s="138" t="str">
        <f>IF(I29="","",0)</f>
        <v/>
      </c>
    </row>
    <row r="30" spans="1:11" s="16" customFormat="1" ht="15" customHeight="1">
      <c r="A30" s="211"/>
      <c r="B30" s="96" t="s">
        <v>141</v>
      </c>
      <c r="C30" s="209"/>
      <c r="D30" s="213"/>
      <c r="E30" s="177"/>
      <c r="F30" s="15"/>
      <c r="G30" s="11"/>
      <c r="H30" s="17"/>
      <c r="I30" s="107"/>
      <c r="J30" s="88"/>
      <c r="K30" s="138"/>
    </row>
    <row r="31" spans="1:11" s="16" customFormat="1" ht="20.25" customHeight="1">
      <c r="A31" s="110"/>
      <c r="B31" s="97"/>
      <c r="C31" s="121"/>
      <c r="D31" s="117"/>
      <c r="E31" s="126"/>
      <c r="F31" s="15"/>
      <c r="G31" s="210" t="s">
        <v>38</v>
      </c>
      <c r="H31" s="98" t="s">
        <v>39</v>
      </c>
      <c r="I31" s="208"/>
      <c r="J31" s="230">
        <v>40</v>
      </c>
      <c r="K31" s="176" t="str">
        <f>IF(I31="","",I31*J31)</f>
        <v/>
      </c>
    </row>
    <row r="32" spans="1:11" s="16" customFormat="1" ht="12.75" customHeight="1">
      <c r="A32" s="210" t="s">
        <v>138</v>
      </c>
      <c r="B32" s="96" t="s">
        <v>137</v>
      </c>
      <c r="C32" s="208"/>
      <c r="D32" s="212" t="s">
        <v>145</v>
      </c>
      <c r="E32" s="176" t="str">
        <f>IF(C32&gt;=1,0,"")</f>
        <v/>
      </c>
      <c r="F32" s="15"/>
      <c r="G32" s="211"/>
      <c r="H32" s="17" t="s">
        <v>42</v>
      </c>
      <c r="I32" s="209"/>
      <c r="J32" s="228"/>
      <c r="K32" s="177"/>
    </row>
    <row r="33" spans="1:11" s="16" customFormat="1" ht="20.25" customHeight="1">
      <c r="A33" s="211"/>
      <c r="B33" s="96" t="s">
        <v>142</v>
      </c>
      <c r="C33" s="209"/>
      <c r="D33" s="213"/>
      <c r="E33" s="177"/>
      <c r="F33" s="15"/>
      <c r="G33" s="210" t="s">
        <v>59</v>
      </c>
      <c r="H33" s="17" t="s">
        <v>39</v>
      </c>
      <c r="I33" s="208"/>
      <c r="J33" s="230">
        <v>25</v>
      </c>
      <c r="K33" s="176" t="str">
        <f>IF(I33="","",I33*J33)</f>
        <v/>
      </c>
    </row>
    <row r="34" spans="1:11" s="16" customFormat="1" ht="15" customHeight="1">
      <c r="A34" s="118"/>
      <c r="B34" s="97"/>
      <c r="C34" s="11"/>
      <c r="D34" s="129"/>
      <c r="E34" s="138" t="str">
        <f>IF(C34&gt;=1,0,"")</f>
        <v/>
      </c>
      <c r="F34" s="15"/>
      <c r="G34" s="211"/>
      <c r="H34" s="22" t="s">
        <v>86</v>
      </c>
      <c r="I34" s="209"/>
      <c r="J34" s="228"/>
      <c r="K34" s="177"/>
    </row>
    <row r="35" spans="1:11" s="16" customFormat="1" ht="15" customHeight="1">
      <c r="A35" s="109" t="s">
        <v>100</v>
      </c>
      <c r="B35" s="96" t="s">
        <v>101</v>
      </c>
      <c r="C35" s="97"/>
      <c r="D35" s="108">
        <v>1.25</v>
      </c>
      <c r="E35" s="138" t="str">
        <f>IF(C35="","",C35*D35)</f>
        <v/>
      </c>
      <c r="F35" s="15"/>
      <c r="G35" s="11"/>
      <c r="H35" s="124"/>
      <c r="I35" s="107"/>
      <c r="J35" s="76"/>
      <c r="K35" s="138"/>
    </row>
    <row r="36" spans="1:11" s="16" customFormat="1" ht="20.100000000000001" customHeight="1">
      <c r="A36" s="22"/>
      <c r="B36" s="96"/>
      <c r="C36" s="137"/>
      <c r="D36" s="80"/>
      <c r="E36" s="157"/>
      <c r="F36" s="15"/>
      <c r="G36" s="11" t="s">
        <v>106</v>
      </c>
      <c r="H36" s="17" t="s">
        <v>87</v>
      </c>
      <c r="I36" s="107"/>
      <c r="J36" s="44" t="s">
        <v>70</v>
      </c>
      <c r="K36" s="108" t="str">
        <f>IF(I36="","",0)</f>
        <v/>
      </c>
    </row>
    <row r="37" spans="1:11" s="16" customFormat="1" ht="20.100000000000001" customHeight="1">
      <c r="A37" s="210" t="s">
        <v>139</v>
      </c>
      <c r="B37" s="96" t="s">
        <v>136</v>
      </c>
      <c r="C37" s="208"/>
      <c r="D37" s="212" t="s">
        <v>145</v>
      </c>
      <c r="E37" s="176" t="str">
        <f>IF(C37&gt;=1,0,"")</f>
        <v/>
      </c>
      <c r="F37" s="18"/>
      <c r="G37" s="11" t="s">
        <v>50</v>
      </c>
      <c r="H37" s="17" t="s">
        <v>62</v>
      </c>
      <c r="I37" s="107"/>
      <c r="J37" s="44" t="s">
        <v>130</v>
      </c>
      <c r="K37" s="108" t="str">
        <f>IF(I37="","",0)</f>
        <v/>
      </c>
    </row>
    <row r="38" spans="1:11" s="16" customFormat="1" ht="20.100000000000001" customHeight="1">
      <c r="A38" s="211"/>
      <c r="B38" s="96" t="s">
        <v>143</v>
      </c>
      <c r="C38" s="209"/>
      <c r="D38" s="213"/>
      <c r="E38" s="177"/>
      <c r="F38" s="18"/>
      <c r="G38" s="11" t="s">
        <v>25</v>
      </c>
      <c r="H38" s="17" t="s">
        <v>89</v>
      </c>
      <c r="I38" s="107"/>
      <c r="J38" s="45" t="s">
        <v>103</v>
      </c>
      <c r="K38" s="19" t="str">
        <f>IF(I38="","",0)</f>
        <v/>
      </c>
    </row>
    <row r="39" spans="1:11" s="16" customFormat="1" ht="20.100000000000001" customHeight="1">
      <c r="A39" s="11"/>
      <c r="B39" s="96"/>
      <c r="C39" s="107"/>
      <c r="D39" s="108"/>
      <c r="E39" s="138"/>
      <c r="F39" s="15"/>
      <c r="G39" s="46" t="s">
        <v>73</v>
      </c>
      <c r="H39" s="17" t="s">
        <v>88</v>
      </c>
      <c r="I39" s="107"/>
      <c r="J39" s="45" t="s">
        <v>75</v>
      </c>
      <c r="K39" s="19" t="str">
        <f>IF(I39="","",0)</f>
        <v/>
      </c>
    </row>
    <row r="40" spans="1:11" s="16" customFormat="1" ht="15" customHeight="1">
      <c r="A40" s="11" t="s">
        <v>105</v>
      </c>
      <c r="B40" s="96" t="s">
        <v>113</v>
      </c>
      <c r="C40" s="107"/>
      <c r="D40" s="108" t="s">
        <v>10</v>
      </c>
      <c r="E40" s="158" t="str">
        <f>IF(C40&gt;=1,0,"")</f>
        <v/>
      </c>
      <c r="F40" s="15"/>
      <c r="G40" s="17"/>
      <c r="H40" s="17"/>
      <c r="I40" s="137"/>
      <c r="J40" s="151"/>
      <c r="K40" s="157"/>
    </row>
    <row r="41" spans="1:11" s="16" customFormat="1" ht="15" customHeight="1">
      <c r="A41" s="22"/>
      <c r="B41" s="96"/>
      <c r="C41" s="137"/>
      <c r="D41" s="80"/>
      <c r="E41" s="157"/>
      <c r="F41" s="15"/>
      <c r="G41" s="11" t="s">
        <v>27</v>
      </c>
      <c r="H41" s="17" t="s">
        <v>28</v>
      </c>
      <c r="I41" s="11"/>
      <c r="J41" s="40" t="s">
        <v>10</v>
      </c>
      <c r="K41" s="19" t="str">
        <f>IF(I41="","",0)</f>
        <v/>
      </c>
    </row>
    <row r="42" spans="1:11" s="16" customFormat="1" ht="15" customHeight="1">
      <c r="A42" s="11" t="s">
        <v>58</v>
      </c>
      <c r="B42" s="96" t="s">
        <v>51</v>
      </c>
      <c r="C42" s="107"/>
      <c r="D42" s="108">
        <v>1.25</v>
      </c>
      <c r="E42" s="126" t="str">
        <f>IF(C42="","",C42*D42)</f>
        <v/>
      </c>
      <c r="F42" s="15"/>
      <c r="G42" s="11"/>
      <c r="H42" s="17"/>
      <c r="I42" s="107"/>
      <c r="J42" s="44"/>
      <c r="K42" s="108"/>
    </row>
    <row r="43" spans="1:11" s="16" customFormat="1" ht="25.5" customHeight="1">
      <c r="A43" s="110"/>
      <c r="B43" s="97"/>
      <c r="C43" s="122"/>
      <c r="D43" s="153"/>
      <c r="E43" s="123"/>
      <c r="F43" s="15"/>
      <c r="G43" s="47" t="s">
        <v>77</v>
      </c>
      <c r="H43" s="106" t="s">
        <v>18</v>
      </c>
      <c r="I43" s="107"/>
      <c r="J43" s="48">
        <v>2</v>
      </c>
      <c r="K43" s="138" t="str">
        <f>IF(I43="","",I43*J43)</f>
        <v/>
      </c>
    </row>
    <row r="44" spans="1:11" s="16" customFormat="1" ht="15" customHeight="1">
      <c r="A44" s="221" t="s">
        <v>116</v>
      </c>
      <c r="B44" s="101" t="s">
        <v>60</v>
      </c>
      <c r="C44" s="223"/>
      <c r="D44" s="216">
        <v>2.5</v>
      </c>
      <c r="E44" s="217" t="str">
        <f>IF(C44="","",C44*D44)</f>
        <v/>
      </c>
      <c r="F44" s="15"/>
      <c r="G44" s="11"/>
      <c r="H44" s="17"/>
      <c r="I44" s="107"/>
      <c r="J44" s="45"/>
      <c r="K44" s="19"/>
    </row>
    <row r="45" spans="1:11" s="16" customFormat="1" ht="15" customHeight="1">
      <c r="A45" s="222"/>
      <c r="B45" s="2" t="s">
        <v>32</v>
      </c>
      <c r="C45" s="205"/>
      <c r="D45" s="206"/>
      <c r="E45" s="207"/>
      <c r="F45" s="15"/>
      <c r="G45" s="152">
        <v>970</v>
      </c>
      <c r="H45" s="17" t="s">
        <v>115</v>
      </c>
      <c r="I45" s="107"/>
      <c r="J45" s="82">
        <v>80</v>
      </c>
      <c r="K45" s="138" t="str">
        <f>IF(I45="","",I45*J45)</f>
        <v/>
      </c>
    </row>
    <row r="46" spans="1:11" s="16" customFormat="1" ht="15" customHeight="1">
      <c r="A46" s="13" t="s">
        <v>9</v>
      </c>
      <c r="B46" s="2" t="s">
        <v>85</v>
      </c>
      <c r="C46" s="133"/>
      <c r="D46" s="132">
        <v>4</v>
      </c>
      <c r="E46" s="159" t="str">
        <f>IF(C46="","",C46*D46)</f>
        <v/>
      </c>
      <c r="F46" s="15"/>
      <c r="G46" s="11">
        <v>971</v>
      </c>
      <c r="H46" s="17" t="s">
        <v>150</v>
      </c>
      <c r="I46" s="11"/>
      <c r="J46" s="19">
        <v>80</v>
      </c>
      <c r="K46" s="138" t="str">
        <f>IF(I46="","",I46*J46)</f>
        <v/>
      </c>
    </row>
    <row r="47" spans="1:11" s="16" customFormat="1" ht="15" customHeight="1">
      <c r="A47" s="110"/>
      <c r="B47" s="99"/>
      <c r="C47" s="111"/>
      <c r="D47" s="117"/>
      <c r="E47" s="126"/>
      <c r="F47" s="18"/>
      <c r="G47" s="11">
        <v>972</v>
      </c>
      <c r="H47" s="17" t="s">
        <v>151</v>
      </c>
      <c r="I47" s="11"/>
      <c r="J47" s="40">
        <v>40</v>
      </c>
      <c r="K47" s="19" t="str">
        <f>IF(I47="","",I47*J47)</f>
        <v/>
      </c>
    </row>
    <row r="48" spans="1:11" s="16" customFormat="1" ht="15" customHeight="1">
      <c r="A48" s="203" t="s">
        <v>74</v>
      </c>
      <c r="B48" s="2" t="s">
        <v>61</v>
      </c>
      <c r="C48" s="205"/>
      <c r="D48" s="206">
        <v>4.95</v>
      </c>
      <c r="E48" s="207" t="str">
        <f>IF(C48="","",C48*D48)</f>
        <v/>
      </c>
      <c r="F48" s="18"/>
      <c r="G48" s="81">
        <v>988</v>
      </c>
      <c r="H48" s="103" t="s">
        <v>29</v>
      </c>
      <c r="I48" s="107"/>
      <c r="J48" s="80">
        <v>50</v>
      </c>
      <c r="K48" s="19" t="str">
        <f>IF(I48="","",I48*J48)</f>
        <v/>
      </c>
    </row>
    <row r="49" spans="1:11" s="16" customFormat="1" ht="15" customHeight="1">
      <c r="A49" s="204"/>
      <c r="B49" s="2" t="s">
        <v>132</v>
      </c>
      <c r="C49" s="205"/>
      <c r="D49" s="206"/>
      <c r="E49" s="207"/>
      <c r="F49" s="18"/>
      <c r="G49" s="83"/>
      <c r="H49" s="17"/>
      <c r="I49" s="107"/>
      <c r="J49" s="82"/>
      <c r="K49" s="138"/>
    </row>
    <row r="50" spans="1:11" s="16" customFormat="1" ht="15" customHeight="1" thickBot="1">
      <c r="A50" s="140"/>
      <c r="B50" s="140"/>
      <c r="C50" s="139"/>
      <c r="D50" s="154"/>
      <c r="E50" s="139"/>
      <c r="F50" s="18"/>
      <c r="G50" s="11" t="s">
        <v>40</v>
      </c>
      <c r="H50" s="17" t="s">
        <v>41</v>
      </c>
      <c r="I50" s="107"/>
      <c r="J50" s="19">
        <v>3</v>
      </c>
      <c r="K50" s="138" t="str">
        <f>IF(I50="","",I50*J50)</f>
        <v/>
      </c>
    </row>
    <row r="51" spans="1:11" s="16" customFormat="1" ht="15" customHeight="1">
      <c r="A51" s="180" t="s">
        <v>146</v>
      </c>
      <c r="B51" s="181"/>
      <c r="C51" s="181"/>
      <c r="D51" s="181"/>
      <c r="E51" s="182"/>
      <c r="F51" s="15"/>
      <c r="G51" s="11"/>
      <c r="H51" s="17"/>
      <c r="I51" s="107"/>
      <c r="J51" s="19"/>
      <c r="K51" s="138" t="str">
        <f t="shared" ref="K51" si="2">IF(I51="","",I51*J51)</f>
        <v/>
      </c>
    </row>
    <row r="52" spans="1:11" s="16" customFormat="1" ht="15" customHeight="1">
      <c r="A52" s="183"/>
      <c r="B52" s="184"/>
      <c r="C52" s="184"/>
      <c r="D52" s="184"/>
      <c r="E52" s="185"/>
      <c r="F52" s="15"/>
      <c r="G52" s="113" t="s">
        <v>125</v>
      </c>
      <c r="H52" s="22" t="s">
        <v>37</v>
      </c>
      <c r="I52" s="128"/>
      <c r="J52" s="21">
        <v>5</v>
      </c>
      <c r="K52" s="138" t="str">
        <f>IF(I52="","",I52*J52)</f>
        <v/>
      </c>
    </row>
    <row r="53" spans="1:11" s="16" customFormat="1" ht="15" customHeight="1">
      <c r="A53" s="183"/>
      <c r="B53" s="184"/>
      <c r="C53" s="184"/>
      <c r="D53" s="184"/>
      <c r="E53" s="185"/>
      <c r="F53" s="15"/>
      <c r="G53" s="11" t="s">
        <v>13</v>
      </c>
      <c r="H53" s="17" t="s">
        <v>12</v>
      </c>
      <c r="I53" s="107"/>
      <c r="J53" s="19">
        <v>15</v>
      </c>
      <c r="K53" s="138" t="str">
        <f>IF(I53="","",I53*J53)</f>
        <v/>
      </c>
    </row>
    <row r="54" spans="1:11" s="16" customFormat="1" ht="15" customHeight="1">
      <c r="A54" s="183"/>
      <c r="B54" s="184"/>
      <c r="C54" s="184"/>
      <c r="D54" s="184"/>
      <c r="E54" s="185"/>
      <c r="F54" s="15"/>
      <c r="G54" s="130" t="s">
        <v>21</v>
      </c>
      <c r="H54" s="98" t="s">
        <v>152</v>
      </c>
      <c r="I54" s="127"/>
      <c r="J54" s="136">
        <v>5</v>
      </c>
      <c r="K54" s="160" t="str">
        <f>IF(I54="","",I54*J54)</f>
        <v/>
      </c>
    </row>
    <row r="55" spans="1:11" s="16" customFormat="1" ht="15" customHeight="1" thickBot="1">
      <c r="A55" s="125" t="s">
        <v>140</v>
      </c>
      <c r="B55" s="178" t="s">
        <v>147</v>
      </c>
      <c r="C55" s="178"/>
      <c r="D55" s="178"/>
      <c r="E55" s="179"/>
      <c r="F55" s="15"/>
      <c r="G55" s="164" t="s">
        <v>71</v>
      </c>
      <c r="H55" s="165"/>
      <c r="I55" s="165"/>
      <c r="J55" s="165"/>
      <c r="K55" s="166"/>
    </row>
    <row r="56" spans="1:11" s="16" customFormat="1" ht="15" customHeight="1">
      <c r="A56" s="145"/>
      <c r="B56" s="145"/>
      <c r="C56" s="145"/>
      <c r="D56" s="145"/>
      <c r="E56" s="145"/>
      <c r="F56" s="23"/>
      <c r="G56" s="167"/>
      <c r="H56" s="168"/>
      <c r="I56" s="168"/>
      <c r="J56" s="168"/>
      <c r="K56" s="169"/>
    </row>
    <row r="57" spans="1:11" s="16" customFormat="1" ht="15" customHeight="1">
      <c r="A57" s="141"/>
      <c r="B57" s="142"/>
      <c r="C57" s="142"/>
      <c r="D57" s="144"/>
      <c r="E57" s="144"/>
      <c r="F57" s="15"/>
      <c r="G57" s="167"/>
      <c r="H57" s="168"/>
      <c r="I57" s="168"/>
      <c r="J57" s="168"/>
      <c r="K57" s="169"/>
    </row>
    <row r="58" spans="1:11" s="16" customFormat="1" ht="3" customHeight="1">
      <c r="A58" s="24"/>
      <c r="B58" s="25"/>
      <c r="C58" s="26"/>
      <c r="D58" s="143"/>
      <c r="E58" s="6" t="str">
        <f t="shared" ref="E58" si="3">IF(C58="","",C58*D58)</f>
        <v/>
      </c>
      <c r="F58" s="15"/>
      <c r="G58" s="170"/>
      <c r="H58" s="171"/>
      <c r="I58" s="171"/>
      <c r="J58" s="171"/>
      <c r="K58" s="172"/>
    </row>
    <row r="59" spans="1:11" ht="3" customHeight="1">
      <c r="A59" s="5"/>
      <c r="B59" s="27"/>
      <c r="C59" s="12"/>
      <c r="D59" s="28"/>
      <c r="E59" s="6"/>
      <c r="F59" s="15"/>
      <c r="G59" s="12"/>
      <c r="H59" s="15"/>
      <c r="I59" s="15"/>
      <c r="J59" s="29"/>
      <c r="K59" s="6"/>
    </row>
    <row r="60" spans="1:11" ht="9.6" customHeight="1">
      <c r="A60" s="5"/>
      <c r="B60" s="5"/>
      <c r="C60" s="5"/>
      <c r="D60" s="12"/>
      <c r="E60" s="6"/>
      <c r="F60" s="5"/>
      <c r="G60" s="5"/>
      <c r="H60" s="49"/>
      <c r="I60" s="5"/>
      <c r="J60" s="5"/>
      <c r="K60" s="6"/>
    </row>
    <row r="61" spans="1:11" ht="18" customHeight="1" thickBot="1">
      <c r="A61" s="49" t="s">
        <v>5</v>
      </c>
      <c r="B61" s="77"/>
      <c r="C61" s="8"/>
      <c r="D61" s="8"/>
      <c r="E61" s="6"/>
      <c r="F61" s="8"/>
      <c r="G61" s="8"/>
      <c r="H61" s="193" t="s">
        <v>65</v>
      </c>
      <c r="I61" s="193"/>
      <c r="J61" s="191">
        <f>IF(SUM(E8:E49,K8:K54)&gt;=0,SUM(E8:E49,K8:K54),"")</f>
        <v>0</v>
      </c>
      <c r="K61" s="192"/>
    </row>
    <row r="62" spans="1:11" ht="15" customHeight="1">
      <c r="A62" s="5"/>
      <c r="B62" s="173" t="s">
        <v>95</v>
      </c>
      <c r="C62" s="173"/>
      <c r="D62" s="173"/>
      <c r="E62" s="173"/>
      <c r="F62" s="173"/>
      <c r="G62" s="5"/>
      <c r="H62" s="49"/>
      <c r="I62" s="5"/>
      <c r="J62" s="49"/>
      <c r="K62" s="6"/>
    </row>
    <row r="63" spans="1:11" ht="15" customHeight="1">
      <c r="A63" s="87" t="s">
        <v>76</v>
      </c>
      <c r="B63" s="194"/>
      <c r="C63" s="194"/>
      <c r="D63" s="194"/>
      <c r="E63" s="194"/>
      <c r="F63" s="61"/>
      <c r="G63" s="58" t="s">
        <v>45</v>
      </c>
      <c r="H63" s="188"/>
      <c r="I63" s="188"/>
      <c r="J63" s="59" t="s">
        <v>6</v>
      </c>
      <c r="K63" s="6"/>
    </row>
    <row r="64" spans="1:11" ht="16.5" customHeight="1">
      <c r="A64" s="189" t="s">
        <v>91</v>
      </c>
      <c r="B64" s="78" t="s">
        <v>92</v>
      </c>
      <c r="C64" s="54"/>
      <c r="D64" s="52"/>
      <c r="E64" s="53"/>
      <c r="F64" s="30"/>
      <c r="G64" s="30"/>
      <c r="H64" s="30"/>
      <c r="I64" s="30"/>
      <c r="J64" s="31"/>
      <c r="K64" s="32"/>
    </row>
    <row r="65" spans="1:11" ht="20.25" customHeight="1">
      <c r="A65" s="190"/>
      <c r="B65" s="187"/>
      <c r="C65" s="187"/>
      <c r="D65" s="187"/>
      <c r="E65" s="187"/>
      <c r="F65" s="187"/>
      <c r="G65" s="187"/>
      <c r="H65" s="187"/>
      <c r="I65" s="187"/>
      <c r="J65" s="187"/>
      <c r="K65" s="33"/>
    </row>
    <row r="66" spans="1:11" ht="14.25" customHeight="1">
      <c r="A66" s="51" t="s">
        <v>19</v>
      </c>
      <c r="B66" s="60"/>
      <c r="C66" s="175" t="s">
        <v>90</v>
      </c>
      <c r="D66" s="175"/>
      <c r="E66" s="175"/>
      <c r="F66" s="175"/>
      <c r="G66" s="62" t="s">
        <v>90</v>
      </c>
      <c r="H66" s="94"/>
      <c r="I66" s="56"/>
      <c r="J66" s="57"/>
      <c r="K66" s="63"/>
    </row>
    <row r="67" spans="1:11" ht="13.9" customHeight="1">
      <c r="A67" s="65" t="s">
        <v>34</v>
      </c>
      <c r="B67" s="77"/>
      <c r="C67" s="64" t="s">
        <v>93</v>
      </c>
      <c r="D67" s="174"/>
      <c r="E67" s="174"/>
      <c r="F67" s="174"/>
      <c r="G67" s="66" t="s">
        <v>99</v>
      </c>
      <c r="H67" s="77"/>
      <c r="I67" s="55"/>
      <c r="J67" s="55"/>
    </row>
    <row r="68" spans="1:11">
      <c r="C68" s="8"/>
      <c r="I68" s="7"/>
      <c r="J68" s="8"/>
    </row>
    <row r="69" spans="1:11" ht="18.75">
      <c r="A69" s="186" t="s">
        <v>96</v>
      </c>
      <c r="B69" s="186"/>
      <c r="C69" s="186"/>
      <c r="D69" s="186"/>
      <c r="E69" s="186"/>
      <c r="H69" s="104"/>
      <c r="J69" s="34"/>
    </row>
    <row r="70" spans="1:11">
      <c r="H70" s="105"/>
    </row>
    <row r="77" spans="1:11">
      <c r="C77" s="8"/>
      <c r="D77" s="9"/>
    </row>
  </sheetData>
  <protectedRanges>
    <protectedRange algorithmName="SHA-512" hashValue="4xPYsDt7MUnwjQAP/kAslfb/DH8UGtzI0HKop4lwXSm71sA/zi5V1LU0xjQ4b+MsxUOb78jUQPEQYvp/J5sQrg==" saltValue="DVJarVrhkt+PGgUZ6FqF4g==" spinCount="100000" sqref="A1:K1 A8:B49 G8:H54" name="範囲1"/>
  </protectedRanges>
  <mergeCells count="57">
    <mergeCell ref="I10:I11"/>
    <mergeCell ref="J10:J11"/>
    <mergeCell ref="K10:K11"/>
    <mergeCell ref="K33:K34"/>
    <mergeCell ref="K31:K32"/>
    <mergeCell ref="J33:J34"/>
    <mergeCell ref="I33:I34"/>
    <mergeCell ref="J31:J32"/>
    <mergeCell ref="I31:I32"/>
    <mergeCell ref="A26:A27"/>
    <mergeCell ref="C26:C27"/>
    <mergeCell ref="A44:A45"/>
    <mergeCell ref="C44:C45"/>
    <mergeCell ref="D26:D27"/>
    <mergeCell ref="A37:A38"/>
    <mergeCell ref="C37:C38"/>
    <mergeCell ref="G10:G11"/>
    <mergeCell ref="H10:H11"/>
    <mergeCell ref="G33:G34"/>
    <mergeCell ref="G31:G32"/>
    <mergeCell ref="D44:D45"/>
    <mergeCell ref="E44:E45"/>
    <mergeCell ref="E26:E27"/>
    <mergeCell ref="E37:E38"/>
    <mergeCell ref="D37:D38"/>
    <mergeCell ref="E29:E30"/>
    <mergeCell ref="C32:C33"/>
    <mergeCell ref="A29:A30"/>
    <mergeCell ref="C29:C30"/>
    <mergeCell ref="D29:D30"/>
    <mergeCell ref="D32:D33"/>
    <mergeCell ref="A32:A33"/>
    <mergeCell ref="A1:K1"/>
    <mergeCell ref="B3:D3"/>
    <mergeCell ref="B4:D4"/>
    <mergeCell ref="B5:D5"/>
    <mergeCell ref="E3:K3"/>
    <mergeCell ref="E4:I4"/>
    <mergeCell ref="I5:K5"/>
    <mergeCell ref="A69:E69"/>
    <mergeCell ref="B65:J65"/>
    <mergeCell ref="H63:I63"/>
    <mergeCell ref="A64:A65"/>
    <mergeCell ref="J61:K61"/>
    <mergeCell ref="H61:I61"/>
    <mergeCell ref="B63:E63"/>
    <mergeCell ref="G55:K58"/>
    <mergeCell ref="B62:F62"/>
    <mergeCell ref="D67:F67"/>
    <mergeCell ref="C66:F66"/>
    <mergeCell ref="E32:E33"/>
    <mergeCell ref="B55:E55"/>
    <mergeCell ref="A51:E54"/>
    <mergeCell ref="A48:A49"/>
    <mergeCell ref="C48:C49"/>
    <mergeCell ref="D48:D49"/>
    <mergeCell ref="E48:E49"/>
  </mergeCells>
  <phoneticPr fontId="2"/>
  <hyperlinks>
    <hyperlink ref="B6" r:id="rId1" xr:uid="{00000000-0004-0000-0000-000000000000}"/>
    <hyperlink ref="B55:E55" r:id="rId2" display="https://onedrive.live.com/?authkey=%21AOIJgSYVY4gW0ew&amp;cid=E807CCC4EA676F6E&amp;id=E807CCC4EA676F6E%211210&amp;parId=E807CCC4EA676F6E%211207&amp;o=OneUp" xr:uid="{BF3A6F04-9132-46BE-82E9-1FE408CC95AC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4" fitToWidth="0" orientation="portrait" horizontalDpi="1200" verticalDpi="1200" copies="2" r:id="rId3"/>
  <headerFooter alignWithMargins="0"/>
  <ignoredErrors>
    <ignoredError sqref="E20" formula="1"/>
  </ignoredError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2019-01-28T08:59:10Z</cp:lastPrinted>
  <dcterms:created xsi:type="dcterms:W3CDTF">2008-06-11T01:00:10Z</dcterms:created>
  <dcterms:modified xsi:type="dcterms:W3CDTF">2019-03-29T06:00:26Z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