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ORIUCHI\Desktop\20221024\"/>
    </mc:Choice>
  </mc:AlternateContent>
  <xr:revisionPtr revIDLastSave="0" documentId="13_ncr:1_{483032A2-0BAD-49EE-B66F-DCC402A733BE}" xr6:coauthVersionLast="47" xr6:coauthVersionMax="47" xr10:uidLastSave="{00000000-0000-0000-0000-000000000000}"/>
  <bookViews>
    <workbookView xWindow="-28920" yWindow="-120" windowWidth="29040" windowHeight="15840" xr2:uid="{8B161F21-459C-4F4C-B028-D1C6A5BC4046}"/>
  </bookViews>
  <sheets>
    <sheet name="グループ別" sheetId="1" r:id="rId1"/>
  </sheets>
  <externalReferences>
    <externalReference r:id="rId2"/>
  </externalReferences>
  <definedNames>
    <definedName name="カテゴリー">[1]用語集_編集!$A$4:$I$4</definedName>
    <definedName name="クラブ名">#REF!</definedName>
    <definedName name="環境">[1]!テーブル7[環境]</definedName>
    <definedName name="教育">[1]!テーブル3[教育]</definedName>
    <definedName name="経済発展">[1]!テーブル2[経済発展]</definedName>
    <definedName name="水">[1]!テーブル10[水]</definedName>
    <definedName name="地域社会発展">[1]!テーブル11[地域社会発展]</definedName>
    <definedName name="地区サポート">[1]!テーブル12[地区サポート]</definedName>
    <definedName name="平和">[1]!テーブル9[平和]</definedName>
    <definedName name="保健">[1]!テーブル8[保健]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36" i="1" l="1"/>
  <c r="F53" i="1"/>
  <c r="F47" i="1"/>
  <c r="F49" i="1"/>
  <c r="F26" i="1"/>
  <c r="O44" i="1"/>
  <c r="U44" i="1" s="1"/>
  <c r="Q43" i="1"/>
  <c r="O43" i="1"/>
  <c r="U43" i="1" s="1"/>
  <c r="O42" i="1"/>
  <c r="U42" i="1" s="1"/>
  <c r="O41" i="1"/>
  <c r="U41" i="1" s="1"/>
  <c r="U40" i="1"/>
  <c r="Q40" i="1"/>
  <c r="O40" i="1"/>
  <c r="U32" i="1"/>
  <c r="Q32" i="1"/>
  <c r="O32" i="1"/>
  <c r="U31" i="1"/>
  <c r="Q31" i="1"/>
  <c r="O31" i="1"/>
  <c r="U30" i="1"/>
  <c r="Q30" i="1"/>
  <c r="O30" i="1"/>
  <c r="U29" i="1"/>
  <c r="Q29" i="1"/>
  <c r="O29" i="1"/>
  <c r="U28" i="1"/>
  <c r="Q28" i="1"/>
  <c r="O28" i="1"/>
  <c r="U27" i="1"/>
  <c r="Q27" i="1"/>
  <c r="O27" i="1"/>
  <c r="U26" i="1"/>
  <c r="Q26" i="1"/>
  <c r="O26" i="1"/>
  <c r="U24" i="1"/>
  <c r="Q24" i="1"/>
  <c r="O24" i="1"/>
  <c r="U23" i="1"/>
  <c r="Q23" i="1"/>
  <c r="O23" i="1"/>
  <c r="U22" i="1"/>
  <c r="Q22" i="1"/>
  <c r="O22" i="1"/>
  <c r="U21" i="1"/>
  <c r="Q21" i="1"/>
  <c r="O21" i="1"/>
  <c r="U20" i="1"/>
  <c r="Q20" i="1"/>
  <c r="O20" i="1"/>
  <c r="U18" i="1"/>
  <c r="Q18" i="1"/>
  <c r="O18" i="1"/>
  <c r="U17" i="1"/>
  <c r="Q17" i="1"/>
  <c r="O17" i="1"/>
  <c r="U16" i="1"/>
  <c r="Q16" i="1"/>
  <c r="O16" i="1"/>
  <c r="U15" i="1"/>
  <c r="Q15" i="1"/>
  <c r="O15" i="1"/>
  <c r="U14" i="1"/>
  <c r="Q14" i="1"/>
  <c r="O14" i="1"/>
  <c r="U13" i="1"/>
  <c r="Q13" i="1"/>
  <c r="O13" i="1"/>
  <c r="O9" i="1"/>
  <c r="T12" i="1"/>
  <c r="R12" i="1"/>
  <c r="P12" i="1"/>
  <c r="N12" i="1"/>
  <c r="O12" i="1" s="1"/>
  <c r="U11" i="1"/>
  <c r="Q11" i="1"/>
  <c r="O11" i="1"/>
  <c r="U10" i="1"/>
  <c r="Q10" i="1"/>
  <c r="O10" i="1"/>
  <c r="U9" i="1"/>
  <c r="Q9" i="1"/>
  <c r="U8" i="1"/>
  <c r="U12" i="1" s="1"/>
  <c r="Q8" i="1"/>
  <c r="O8" i="1"/>
  <c r="U6" i="1"/>
  <c r="Q6" i="1"/>
  <c r="O6" i="1"/>
  <c r="U5" i="1"/>
  <c r="Q5" i="1"/>
  <c r="O5" i="1"/>
  <c r="U4" i="1"/>
  <c r="Q4" i="1"/>
  <c r="O4" i="1"/>
  <c r="U3" i="1"/>
  <c r="U7" i="1" s="1"/>
  <c r="Q3" i="1"/>
  <c r="O3" i="1"/>
  <c r="J54" i="1"/>
  <c r="D54" i="1"/>
  <c r="J53" i="1"/>
  <c r="D53" i="1"/>
  <c r="J52" i="1"/>
  <c r="D52" i="1"/>
  <c r="J51" i="1"/>
  <c r="D51" i="1"/>
  <c r="J50" i="1"/>
  <c r="D50" i="1"/>
  <c r="J49" i="1"/>
  <c r="D49" i="1"/>
  <c r="J48" i="1"/>
  <c r="D48" i="1"/>
  <c r="J47" i="1"/>
  <c r="D47" i="1"/>
  <c r="J45" i="1"/>
  <c r="J44" i="1"/>
  <c r="J43" i="1"/>
  <c r="J42" i="1"/>
  <c r="J41" i="1"/>
  <c r="J40" i="1"/>
  <c r="J38" i="1"/>
  <c r="J37" i="1"/>
  <c r="J36" i="1"/>
  <c r="J39" i="1" s="1"/>
  <c r="J35" i="1"/>
  <c r="J34" i="1"/>
  <c r="J33" i="1"/>
  <c r="J32" i="1"/>
  <c r="D45" i="1"/>
  <c r="D44" i="1"/>
  <c r="D43" i="1"/>
  <c r="D42" i="1"/>
  <c r="D41" i="1"/>
  <c r="D40" i="1"/>
  <c r="D38" i="1"/>
  <c r="D37" i="1"/>
  <c r="D36" i="1"/>
  <c r="D35" i="1"/>
  <c r="D34" i="1"/>
  <c r="D33" i="1"/>
  <c r="D32" i="1"/>
  <c r="I31" i="1"/>
  <c r="G31" i="1"/>
  <c r="E31" i="1"/>
  <c r="C31" i="1"/>
  <c r="J30" i="1"/>
  <c r="F30" i="1"/>
  <c r="D30" i="1"/>
  <c r="J29" i="1"/>
  <c r="F29" i="1"/>
  <c r="D29" i="1"/>
  <c r="J28" i="1"/>
  <c r="F28" i="1"/>
  <c r="D28" i="1"/>
  <c r="J27" i="1"/>
  <c r="F27" i="1"/>
  <c r="D27" i="1"/>
  <c r="J26" i="1"/>
  <c r="D26" i="1"/>
  <c r="J25" i="1"/>
  <c r="F25" i="1"/>
  <c r="D25" i="1"/>
  <c r="J23" i="1"/>
  <c r="F23" i="1"/>
  <c r="D23" i="1"/>
  <c r="D18" i="1"/>
  <c r="J22" i="1"/>
  <c r="F22" i="1"/>
  <c r="D22" i="1"/>
  <c r="J21" i="1"/>
  <c r="F21" i="1"/>
  <c r="D21" i="1"/>
  <c r="J20" i="1"/>
  <c r="F20" i="1"/>
  <c r="D20" i="1"/>
  <c r="J19" i="1"/>
  <c r="F19" i="1"/>
  <c r="D19" i="1"/>
  <c r="J18" i="1"/>
  <c r="F18" i="1"/>
  <c r="J17" i="1"/>
  <c r="F17" i="1"/>
  <c r="D17" i="1"/>
  <c r="J15" i="1"/>
  <c r="J14" i="1"/>
  <c r="J13" i="1"/>
  <c r="J12" i="1"/>
  <c r="J11" i="1"/>
  <c r="J10" i="1"/>
  <c r="G9" i="1"/>
  <c r="J3" i="1"/>
  <c r="J7" i="1"/>
  <c r="J6" i="1"/>
  <c r="J5" i="1"/>
  <c r="J4" i="1"/>
  <c r="J8" i="1"/>
  <c r="F15" i="1"/>
  <c r="D15" i="1"/>
  <c r="F14" i="1"/>
  <c r="D14" i="1"/>
  <c r="F13" i="1"/>
  <c r="D13" i="1"/>
  <c r="F12" i="1"/>
  <c r="D12" i="1"/>
  <c r="F11" i="1"/>
  <c r="D11" i="1"/>
  <c r="F10" i="1"/>
  <c r="D10" i="1"/>
  <c r="D6" i="1"/>
  <c r="C9" i="1"/>
  <c r="F3" i="1"/>
  <c r="F8" i="1"/>
  <c r="F7" i="1"/>
  <c r="F6" i="1"/>
  <c r="F5" i="1"/>
  <c r="F4" i="1"/>
  <c r="D8" i="1"/>
  <c r="D7" i="1"/>
  <c r="D5" i="1"/>
  <c r="D4" i="1"/>
  <c r="D3" i="1"/>
  <c r="I55" i="1"/>
  <c r="T45" i="1"/>
  <c r="R45" i="1"/>
  <c r="P45" i="1"/>
  <c r="N45" i="1"/>
  <c r="O45" i="1" s="1"/>
  <c r="T39" i="1"/>
  <c r="R39" i="1"/>
  <c r="P39" i="1"/>
  <c r="N39" i="1"/>
  <c r="Q37" i="1"/>
  <c r="Q34" i="1"/>
  <c r="O38" i="1"/>
  <c r="U38" i="1" s="1"/>
  <c r="O37" i="1"/>
  <c r="U37" i="1" s="1"/>
  <c r="O36" i="1"/>
  <c r="U36" i="1" s="1"/>
  <c r="O35" i="1"/>
  <c r="U35" i="1" s="1"/>
  <c r="O34" i="1"/>
  <c r="U34" i="1" s="1"/>
  <c r="T33" i="1"/>
  <c r="R33" i="1"/>
  <c r="P33" i="1"/>
  <c r="N33" i="1"/>
  <c r="T25" i="1"/>
  <c r="R25" i="1"/>
  <c r="Q25" i="1" s="1"/>
  <c r="P25" i="1"/>
  <c r="N25" i="1"/>
  <c r="R19" i="1"/>
  <c r="P19" i="1"/>
  <c r="N19" i="1"/>
  <c r="T7" i="1"/>
  <c r="R7" i="1"/>
  <c r="P7" i="1"/>
  <c r="N7" i="1"/>
  <c r="G55" i="1"/>
  <c r="E55" i="1"/>
  <c r="C55" i="1"/>
  <c r="G46" i="1"/>
  <c r="C46" i="1"/>
  <c r="E46" i="1"/>
  <c r="D46" i="1" s="1"/>
  <c r="I39" i="1"/>
  <c r="G39" i="1"/>
  <c r="E39" i="1"/>
  <c r="C39" i="1"/>
  <c r="I24" i="1"/>
  <c r="G24" i="1"/>
  <c r="E24" i="1"/>
  <c r="C24" i="1"/>
  <c r="I16" i="1"/>
  <c r="G16" i="1"/>
  <c r="E16" i="1"/>
  <c r="C16" i="1"/>
  <c r="I9" i="1"/>
  <c r="E9" i="1"/>
  <c r="D9" i="1" s="1"/>
  <c r="O39" i="1" l="1"/>
  <c r="J46" i="1"/>
  <c r="J9" i="1"/>
  <c r="Q19" i="1"/>
  <c r="J55" i="1"/>
  <c r="D31" i="1"/>
  <c r="J16" i="1"/>
  <c r="U45" i="1"/>
  <c r="Q45" i="1"/>
  <c r="Q39" i="1"/>
  <c r="U39" i="1"/>
  <c r="U33" i="1"/>
  <c r="O33" i="1"/>
  <c r="Q33" i="1"/>
  <c r="U25" i="1"/>
  <c r="O25" i="1"/>
  <c r="U19" i="1"/>
  <c r="O19" i="1"/>
  <c r="Q12" i="1"/>
  <c r="O7" i="1"/>
  <c r="Q7" i="1"/>
  <c r="F55" i="1"/>
  <c r="D55" i="1"/>
  <c r="F46" i="1"/>
  <c r="J31" i="1"/>
  <c r="F31" i="1"/>
  <c r="F24" i="1"/>
  <c r="J24" i="1"/>
  <c r="D24" i="1"/>
  <c r="F9" i="1"/>
  <c r="F16" i="1"/>
  <c r="D39" i="1"/>
  <c r="F39" i="1"/>
  <c r="D16" i="1"/>
</calcChain>
</file>

<file path=xl/sharedStrings.xml><?xml version="1.0" encoding="utf-8"?>
<sst xmlns="http://schemas.openxmlformats.org/spreadsheetml/2006/main" count="120" uniqueCount="110">
  <si>
    <t>鴨川</t>
  </si>
  <si>
    <t>佐倉中央</t>
  </si>
  <si>
    <t>市原中央</t>
  </si>
  <si>
    <t>習志野中央</t>
  </si>
  <si>
    <t>野田セントラル</t>
  </si>
  <si>
    <t>流山中央</t>
  </si>
  <si>
    <t>野田東</t>
  </si>
  <si>
    <t>流山</t>
  </si>
  <si>
    <t>野田</t>
  </si>
  <si>
    <t>松戸西</t>
  </si>
  <si>
    <t>松戸中央</t>
  </si>
  <si>
    <t>松戸北</t>
  </si>
  <si>
    <t>松戸東</t>
  </si>
  <si>
    <t>松戸</t>
  </si>
  <si>
    <t>四街道</t>
  </si>
  <si>
    <t>八千代中央</t>
  </si>
  <si>
    <t>佐倉</t>
  </si>
  <si>
    <t>八千代</t>
  </si>
  <si>
    <t>習志野</t>
  </si>
  <si>
    <t>柏南</t>
  </si>
  <si>
    <t>柏東</t>
  </si>
  <si>
    <t>柏西</t>
  </si>
  <si>
    <t>我孫子</t>
  </si>
  <si>
    <t>柏</t>
  </si>
  <si>
    <t>成田コスモポリタン</t>
  </si>
  <si>
    <t>富里</t>
    <rPh sb="0" eb="1">
      <t>トミ</t>
    </rPh>
    <phoneticPr fontId="1"/>
  </si>
  <si>
    <t>白井</t>
  </si>
  <si>
    <t>印西</t>
  </si>
  <si>
    <t>八街</t>
  </si>
  <si>
    <t>成田</t>
  </si>
  <si>
    <t>佐原香取</t>
  </si>
  <si>
    <t>小見川</t>
  </si>
  <si>
    <t>多古</t>
  </si>
  <si>
    <t>佐原</t>
  </si>
  <si>
    <t>銚子東</t>
  </si>
  <si>
    <t>八日市場</t>
  </si>
  <si>
    <t>旭</t>
  </si>
  <si>
    <t>銚子</t>
  </si>
  <si>
    <t>東金ビュー</t>
  </si>
  <si>
    <t>大網</t>
  </si>
  <si>
    <t>茂原中央</t>
  </si>
  <si>
    <t>成田空港南</t>
  </si>
  <si>
    <t>大多喜</t>
  </si>
  <si>
    <t>大原</t>
  </si>
  <si>
    <t>東金</t>
  </si>
  <si>
    <t>茂原</t>
  </si>
  <si>
    <t>館山ベイ</t>
  </si>
  <si>
    <t>鋸南</t>
  </si>
  <si>
    <t>千倉</t>
  </si>
  <si>
    <t>勝浦</t>
  </si>
  <si>
    <t>館山</t>
  </si>
  <si>
    <t>富津シティ</t>
  </si>
  <si>
    <t>袖ヶ浦</t>
  </si>
  <si>
    <t>君津</t>
  </si>
  <si>
    <t>木更津東</t>
  </si>
  <si>
    <t>富津中央</t>
  </si>
  <si>
    <t>上総</t>
  </si>
  <si>
    <t>木更津</t>
  </si>
  <si>
    <t>千葉緑</t>
  </si>
  <si>
    <t>千葉北</t>
  </si>
  <si>
    <t>千葉港</t>
  </si>
  <si>
    <t>市原</t>
  </si>
  <si>
    <t>千葉南</t>
  </si>
  <si>
    <t>千葉若潮</t>
  </si>
  <si>
    <t>千葉東</t>
  </si>
  <si>
    <t>千葉幕張</t>
  </si>
  <si>
    <t>千葉中央</t>
  </si>
  <si>
    <t>千葉西</t>
  </si>
  <si>
    <t>新千葉</t>
  </si>
  <si>
    <t>千葉</t>
  </si>
  <si>
    <t>船橋みなと</t>
  </si>
  <si>
    <t>船橋南</t>
  </si>
  <si>
    <t>船橋東</t>
  </si>
  <si>
    <t>鎌ヶ谷</t>
  </si>
  <si>
    <t>船橋西</t>
  </si>
  <si>
    <t>船橋</t>
  </si>
  <si>
    <t>浦安ベイ</t>
  </si>
  <si>
    <t>市川シビック</t>
  </si>
  <si>
    <t>浦安</t>
  </si>
  <si>
    <t>市川南</t>
  </si>
  <si>
    <t>市川東</t>
  </si>
  <si>
    <t>市川</t>
  </si>
  <si>
    <t>クラブ名</t>
    <rPh sb="3" eb="4">
      <t>メイ</t>
    </rPh>
    <phoneticPr fontId="1"/>
  </si>
  <si>
    <t>G</t>
  </si>
  <si>
    <t>年次基金計</t>
    <rPh sb="0" eb="2">
      <t>ネンジ</t>
    </rPh>
    <rPh sb="2" eb="4">
      <t>キキン</t>
    </rPh>
    <rPh sb="4" eb="5">
      <t>ケイ</t>
    </rPh>
    <phoneticPr fontId="2"/>
  </si>
  <si>
    <t>ポリオプラス</t>
    <phoneticPr fontId="2"/>
  </si>
  <si>
    <t>その他計</t>
    <rPh sb="2" eb="3">
      <t>ホカ</t>
    </rPh>
    <rPh sb="3" eb="4">
      <t>ケイ</t>
    </rPh>
    <phoneticPr fontId="2"/>
  </si>
  <si>
    <t>恒久基金計</t>
    <rPh sb="0" eb="4">
      <t>コウキュウキキン</t>
    </rPh>
    <rPh sb="4" eb="5">
      <t>ケイ</t>
    </rPh>
    <phoneticPr fontId="2"/>
  </si>
  <si>
    <t>合計</t>
    <rPh sb="0" eb="2">
      <t>ゴウケイ</t>
    </rPh>
    <phoneticPr fontId="2"/>
  </si>
  <si>
    <t>第1グループ</t>
    <rPh sb="0" eb="1">
      <t>ダイ</t>
    </rPh>
    <phoneticPr fontId="2"/>
  </si>
  <si>
    <t>第2グループ</t>
    <rPh sb="0" eb="1">
      <t>ダイ</t>
    </rPh>
    <phoneticPr fontId="2"/>
  </si>
  <si>
    <t>ポリオプラス（個人平均）</t>
    <rPh sb="7" eb="9">
      <t>コジン</t>
    </rPh>
    <rPh sb="9" eb="11">
      <t>ヘイキン</t>
    </rPh>
    <phoneticPr fontId="2"/>
  </si>
  <si>
    <t>第3グループ</t>
    <rPh sb="0" eb="1">
      <t>ダイ</t>
    </rPh>
    <phoneticPr fontId="2"/>
  </si>
  <si>
    <t>第4グループ</t>
    <rPh sb="0" eb="1">
      <t>ダイ</t>
    </rPh>
    <phoneticPr fontId="2"/>
  </si>
  <si>
    <t>第5グループ</t>
    <rPh sb="0" eb="1">
      <t>ダイ</t>
    </rPh>
    <phoneticPr fontId="2"/>
  </si>
  <si>
    <t>第6グループ</t>
    <rPh sb="0" eb="1">
      <t>ダイ</t>
    </rPh>
    <phoneticPr fontId="2"/>
  </si>
  <si>
    <t>第7グループ</t>
    <rPh sb="0" eb="1">
      <t>ダイ</t>
    </rPh>
    <phoneticPr fontId="2"/>
  </si>
  <si>
    <t>第8グループ</t>
    <rPh sb="0" eb="1">
      <t>ダイ</t>
    </rPh>
    <phoneticPr fontId="2"/>
  </si>
  <si>
    <t>第9グループ</t>
    <rPh sb="0" eb="1">
      <t>ダイ</t>
    </rPh>
    <phoneticPr fontId="2"/>
  </si>
  <si>
    <t>第10グループ</t>
    <rPh sb="0" eb="1">
      <t>ダイ</t>
    </rPh>
    <phoneticPr fontId="2"/>
  </si>
  <si>
    <t>第11グループ</t>
    <rPh sb="0" eb="1">
      <t>ダイ</t>
    </rPh>
    <phoneticPr fontId="2"/>
  </si>
  <si>
    <t>第12グループ</t>
    <rPh sb="0" eb="1">
      <t>ダイ</t>
    </rPh>
    <phoneticPr fontId="2"/>
  </si>
  <si>
    <t>第13グループ</t>
    <rPh sb="0" eb="1">
      <t>ダイ</t>
    </rPh>
    <phoneticPr fontId="2"/>
  </si>
  <si>
    <t>第14グループ</t>
    <rPh sb="0" eb="1">
      <t>ダイ</t>
    </rPh>
    <phoneticPr fontId="2"/>
  </si>
  <si>
    <t>年次基金   （個人平均）</t>
    <rPh sb="0" eb="2">
      <t>ネンジ</t>
    </rPh>
    <rPh sb="2" eb="4">
      <t>キキン</t>
    </rPh>
    <rPh sb="8" eb="10">
      <t>コジン</t>
    </rPh>
    <rPh sb="10" eb="12">
      <t>ヘイキン</t>
    </rPh>
    <phoneticPr fontId="2"/>
  </si>
  <si>
    <t>2790地区 各グループ別寄付実績</t>
    <rPh sb="4" eb="6">
      <t>チク</t>
    </rPh>
    <rPh sb="7" eb="8">
      <t>カク</t>
    </rPh>
    <rPh sb="12" eb="13">
      <t>ベツ</t>
    </rPh>
    <rPh sb="13" eb="15">
      <t>キフ</t>
    </rPh>
    <rPh sb="15" eb="17">
      <t>ジッセキ</t>
    </rPh>
    <phoneticPr fontId="2"/>
  </si>
  <si>
    <t>会員数(人）</t>
    <rPh sb="0" eb="2">
      <t>カイイン</t>
    </rPh>
    <rPh sb="2" eb="3">
      <t>スウ</t>
    </rPh>
    <rPh sb="4" eb="5">
      <t>ヒト</t>
    </rPh>
    <phoneticPr fontId="2"/>
  </si>
  <si>
    <t>2022年 9月　単位＄</t>
    <rPh sb="4" eb="5">
      <t>ネン</t>
    </rPh>
    <rPh sb="7" eb="8">
      <t>ガツ</t>
    </rPh>
    <rPh sb="9" eb="11">
      <t>タンイ</t>
    </rPh>
    <phoneticPr fontId="2"/>
  </si>
  <si>
    <t>この数は各ロータリー年度の9月に出力され、翌年度まで変更されることはありません。</t>
  </si>
  <si>
    <t>クラブと地区の会員数は、7月1日現在の会員数です。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</si>
</sst>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11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BIZ UDPゴシック"/>
      <family val="3"/>
      <charset val="128"/>
    </font>
    <font>
      <b/>
      <sz val="14"/>
      <color theme="1"/>
      <name val="BIZ UDPゴシック"/>
      <family val="3"/>
      <charset val="128"/>
    </font>
    <font>
      <b/>
      <sz val="11"/>
      <color theme="1"/>
      <name val="BIZ UDPゴシック"/>
      <family val="3"/>
      <charset val="128"/>
    </font>
    <font>
      <b/>
      <sz val="12"/>
      <color theme="1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sz val="11"/>
      <color indexed="8"/>
      <name val="BIZ UDPゴシック"/>
      <family val="3"/>
      <charset val="128"/>
    </font>
    <font>
      <sz val="11"/>
      <name val="BIZ UDPゴシック"/>
      <family val="3"/>
      <charset val="128"/>
    </font>
    <font>
      <sz val="9"/>
      <color theme="1"/>
      <name val="BIZ UDP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176" fontId="3" fillId="0" borderId="0" xfId="0" applyNumberFormat="1" applyFont="1" applyAlignment="1">
      <alignment horizontal="center"/>
    </xf>
    <xf numFmtId="176" fontId="4" fillId="0" borderId="0" xfId="0" applyNumberFormat="1" applyFont="1" applyAlignment="1">
      <alignment vertical="center"/>
    </xf>
    <xf numFmtId="176" fontId="5" fillId="0" borderId="0" xfId="0" applyNumberFormat="1" applyFont="1"/>
    <xf numFmtId="176" fontId="5" fillId="0" borderId="0" xfId="0" applyNumberFormat="1" applyFont="1" applyAlignment="1">
      <alignment vertical="center"/>
    </xf>
    <xf numFmtId="176" fontId="6" fillId="0" borderId="0" xfId="0" applyNumberFormat="1" applyFont="1" applyAlignment="1">
      <alignment vertical="center"/>
    </xf>
    <xf numFmtId="176" fontId="3" fillId="0" borderId="0" xfId="0" applyNumberFormat="1" applyFont="1"/>
    <xf numFmtId="176" fontId="7" fillId="0" borderId="0" xfId="0" applyNumberFormat="1" applyFont="1"/>
    <xf numFmtId="176" fontId="3" fillId="0" borderId="1" xfId="0" applyNumberFormat="1" applyFont="1" applyBorder="1" applyAlignment="1">
      <alignment vertical="center"/>
    </xf>
    <xf numFmtId="176" fontId="3" fillId="0" borderId="0" xfId="0" applyNumberFormat="1" applyFont="1" applyAlignment="1">
      <alignment vertical="center"/>
    </xf>
    <xf numFmtId="176" fontId="3" fillId="2" borderId="2" xfId="0" applyNumberFormat="1" applyFont="1" applyFill="1" applyBorder="1" applyAlignment="1">
      <alignment horizontal="center"/>
    </xf>
    <xf numFmtId="176" fontId="3" fillId="2" borderId="2" xfId="0" applyNumberFormat="1" applyFont="1" applyFill="1" applyBorder="1" applyAlignment="1">
      <alignment horizontal="center" vertical="center"/>
    </xf>
    <xf numFmtId="176" fontId="5" fillId="2" borderId="0" xfId="0" applyNumberFormat="1" applyFont="1" applyFill="1" applyAlignment="1">
      <alignment vertical="center"/>
    </xf>
    <xf numFmtId="176" fontId="3" fillId="0" borderId="3" xfId="0" applyNumberFormat="1" applyFont="1" applyBorder="1" applyAlignment="1">
      <alignment vertical="center"/>
    </xf>
    <xf numFmtId="176" fontId="3" fillId="2" borderId="3" xfId="0" applyNumberFormat="1" applyFont="1" applyFill="1" applyBorder="1" applyAlignment="1">
      <alignment horizontal="center" vertical="center"/>
    </xf>
    <xf numFmtId="176" fontId="3" fillId="0" borderId="4" xfId="0" applyNumberFormat="1" applyFont="1" applyBorder="1" applyAlignment="1">
      <alignment vertical="center"/>
    </xf>
    <xf numFmtId="176" fontId="3" fillId="2" borderId="5" xfId="0" applyNumberFormat="1" applyFont="1" applyFill="1" applyBorder="1" applyAlignment="1">
      <alignment horizontal="center" vertical="center"/>
    </xf>
    <xf numFmtId="176" fontId="8" fillId="0" borderId="1" xfId="0" applyNumberFormat="1" applyFont="1" applyBorder="1" applyAlignment="1">
      <alignment vertical="center"/>
    </xf>
    <xf numFmtId="176" fontId="9" fillId="0" borderId="1" xfId="0" applyNumberFormat="1" applyFont="1" applyBorder="1" applyAlignment="1">
      <alignment vertical="center" wrapText="1"/>
    </xf>
    <xf numFmtId="176" fontId="3" fillId="2" borderId="2" xfId="0" applyNumberFormat="1" applyFont="1" applyFill="1" applyBorder="1"/>
    <xf numFmtId="176" fontId="5" fillId="2" borderId="3" xfId="0" applyNumberFormat="1" applyFont="1" applyFill="1" applyBorder="1" applyAlignment="1">
      <alignment vertical="center"/>
    </xf>
    <xf numFmtId="176" fontId="3" fillId="2" borderId="6" xfId="0" applyNumberFormat="1" applyFont="1" applyFill="1" applyBorder="1" applyAlignment="1">
      <alignment horizontal="center"/>
    </xf>
    <xf numFmtId="176" fontId="3" fillId="0" borderId="7" xfId="0" applyNumberFormat="1" applyFont="1" applyBorder="1" applyAlignment="1">
      <alignment vertical="center"/>
    </xf>
    <xf numFmtId="176" fontId="3" fillId="2" borderId="8" xfId="0" applyNumberFormat="1" applyFont="1" applyFill="1" applyBorder="1"/>
    <xf numFmtId="176" fontId="5" fillId="2" borderId="9" xfId="0" applyNumberFormat="1" applyFont="1" applyFill="1" applyBorder="1" applyAlignment="1">
      <alignment vertical="center"/>
    </xf>
    <xf numFmtId="176" fontId="5" fillId="2" borderId="10" xfId="0" applyNumberFormat="1" applyFont="1" applyFill="1" applyBorder="1" applyAlignment="1">
      <alignment vertical="center"/>
    </xf>
    <xf numFmtId="176" fontId="8" fillId="0" borderId="7" xfId="0" applyNumberFormat="1" applyFont="1" applyBorder="1" applyAlignment="1">
      <alignment vertical="center"/>
    </xf>
    <xf numFmtId="176" fontId="3" fillId="2" borderId="6" xfId="0" applyNumberFormat="1" applyFont="1" applyFill="1" applyBorder="1" applyAlignment="1">
      <alignment horizontal="center" vertical="center"/>
    </xf>
    <xf numFmtId="176" fontId="3" fillId="2" borderId="8" xfId="0" applyNumberFormat="1" applyFont="1" applyFill="1" applyBorder="1" applyAlignment="1">
      <alignment vertical="center"/>
    </xf>
    <xf numFmtId="176" fontId="5" fillId="2" borderId="12" xfId="0" applyNumberFormat="1" applyFont="1" applyFill="1" applyBorder="1" applyAlignment="1">
      <alignment vertical="center"/>
    </xf>
    <xf numFmtId="176" fontId="3" fillId="2" borderId="10" xfId="0" applyNumberFormat="1" applyFont="1" applyFill="1" applyBorder="1" applyAlignment="1">
      <alignment vertical="center"/>
    </xf>
    <xf numFmtId="176" fontId="3" fillId="0" borderId="1" xfId="0" applyNumberFormat="1" applyFont="1" applyBorder="1" applyAlignment="1">
      <alignment vertical="center" shrinkToFit="1"/>
    </xf>
    <xf numFmtId="176" fontId="3" fillId="2" borderId="2" xfId="0" applyNumberFormat="1" applyFont="1" applyFill="1" applyBorder="1" applyAlignment="1">
      <alignment vertical="center"/>
    </xf>
    <xf numFmtId="176" fontId="5" fillId="2" borderId="13" xfId="0" applyNumberFormat="1" applyFont="1" applyFill="1" applyBorder="1" applyAlignment="1">
      <alignment vertical="center"/>
    </xf>
    <xf numFmtId="176" fontId="3" fillId="2" borderId="11" xfId="0" applyNumberFormat="1" applyFont="1" applyFill="1" applyBorder="1" applyAlignment="1">
      <alignment horizontal="center" vertical="center"/>
    </xf>
    <xf numFmtId="176" fontId="5" fillId="2" borderId="8" xfId="0" applyNumberFormat="1" applyFont="1" applyFill="1" applyBorder="1" applyAlignment="1">
      <alignment horizontal="center" vertical="center"/>
    </xf>
    <xf numFmtId="176" fontId="3" fillId="2" borderId="8" xfId="0" applyNumberFormat="1" applyFont="1" applyFill="1" applyBorder="1" applyAlignment="1">
      <alignment horizontal="center"/>
    </xf>
    <xf numFmtId="176" fontId="3" fillId="0" borderId="7" xfId="0" applyNumberFormat="1" applyFont="1" applyBorder="1" applyAlignment="1">
      <alignment horizontal="right" vertical="center"/>
    </xf>
    <xf numFmtId="176" fontId="3" fillId="0" borderId="1" xfId="0" applyNumberFormat="1" applyFont="1" applyBorder="1" applyAlignment="1">
      <alignment horizontal="right" vertical="center"/>
    </xf>
    <xf numFmtId="176" fontId="5" fillId="2" borderId="3" xfId="0" applyNumberFormat="1" applyFont="1" applyFill="1" applyBorder="1" applyAlignment="1">
      <alignment horizontal="right" vertical="center"/>
    </xf>
    <xf numFmtId="176" fontId="7" fillId="3" borderId="3" xfId="0" applyNumberFormat="1" applyFont="1" applyFill="1" applyBorder="1" applyAlignment="1">
      <alignment horizontal="center" vertical="center" wrapText="1"/>
    </xf>
    <xf numFmtId="176" fontId="10" fillId="3" borderId="3" xfId="0" applyNumberFormat="1" applyFont="1" applyFill="1" applyBorder="1" applyAlignment="1">
      <alignment horizontal="center" vertical="center" wrapText="1"/>
    </xf>
    <xf numFmtId="176" fontId="7" fillId="4" borderId="3" xfId="0" applyNumberFormat="1" applyFont="1" applyFill="1" applyBorder="1" applyAlignment="1">
      <alignment horizontal="center" vertical="center"/>
    </xf>
    <xf numFmtId="176" fontId="7" fillId="4" borderId="3" xfId="0" applyNumberFormat="1" applyFont="1" applyFill="1" applyBorder="1" applyAlignment="1">
      <alignment horizontal="center" vertical="center" wrapText="1"/>
    </xf>
    <xf numFmtId="176" fontId="3" fillId="5" borderId="1" xfId="0" applyNumberFormat="1" applyFont="1" applyFill="1" applyBorder="1" applyAlignment="1">
      <alignment horizontal="right" vertical="center"/>
    </xf>
    <xf numFmtId="176" fontId="3" fillId="5" borderId="7" xfId="0" applyNumberFormat="1" applyFont="1" applyFill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CC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ORIUCHI/Desktop/&#22320;&#21306;&#35036;&#21161;&#37329;&#30003;&#35531;&#26360;%20_&#27096;&#24335;31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申請書"/>
      <sheetName val="手書き用"/>
      <sheetName val="クラブ名"/>
      <sheetName val="用語集_編集"/>
      <sheetName val="地区補助金申請書 _様式311"/>
    </sheetNames>
    <sheetDataSet>
      <sheetData sheetId="0"/>
      <sheetData sheetId="1"/>
      <sheetData sheetId="2"/>
      <sheetData sheetId="3">
        <row r="4">
          <cell r="A4" t="str">
            <v>---プルダウンから選択---</v>
          </cell>
          <cell r="B4" t="str">
            <v>経済発展</v>
          </cell>
          <cell r="C4" t="str">
            <v>教育</v>
          </cell>
          <cell r="D4" t="str">
            <v>環境</v>
          </cell>
          <cell r="E4" t="str">
            <v>保健</v>
          </cell>
          <cell r="F4" t="str">
            <v>平和</v>
          </cell>
          <cell r="G4" t="str">
            <v>水</v>
          </cell>
          <cell r="H4" t="str">
            <v>地域社会発展</v>
          </cell>
          <cell r="I4" t="str">
            <v>地区サポート</v>
          </cell>
        </row>
      </sheetData>
      <sheetData sheetId="4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939E89-671B-4650-BEE8-3806FDC13626}">
  <sheetPr codeName="Sheet1">
    <pageSetUpPr fitToPage="1"/>
  </sheetPr>
  <dimension ref="A1:V90"/>
  <sheetViews>
    <sheetView showZeros="0" tabSelected="1" workbookViewId="0"/>
  </sheetViews>
  <sheetFormatPr defaultRowHeight="13.5" x14ac:dyDescent="0.15"/>
  <cols>
    <col min="1" max="1" width="8.625" style="1" customWidth="1"/>
    <col min="2" max="2" width="14.875" style="6" customWidth="1"/>
    <col min="3" max="3" width="9.25" style="6" customWidth="1"/>
    <col min="4" max="4" width="9.25" style="6" bestFit="1" customWidth="1"/>
    <col min="5" max="5" width="10.25" style="6" bestFit="1" customWidth="1"/>
    <col min="6" max="6" width="10.375" style="6" customWidth="1"/>
    <col min="7" max="7" width="10.5" style="6" customWidth="1"/>
    <col min="8" max="8" width="9.25" style="6" bestFit="1" customWidth="1"/>
    <col min="9" max="9" width="10.25" style="6" bestFit="1" customWidth="1"/>
    <col min="10" max="10" width="11.875" style="6" customWidth="1"/>
    <col min="11" max="11" width="6.125" style="6" customWidth="1"/>
    <col min="12" max="12" width="8.625" style="6" customWidth="1"/>
    <col min="13" max="13" width="14.875" style="6" customWidth="1"/>
    <col min="14" max="15" width="9.25" style="6" bestFit="1" customWidth="1"/>
    <col min="16" max="16" width="10.25" style="6" bestFit="1" customWidth="1"/>
    <col min="17" max="17" width="10.375" style="6" customWidth="1"/>
    <col min="18" max="18" width="10.25" style="6" bestFit="1" customWidth="1"/>
    <col min="19" max="19" width="9" style="6"/>
    <col min="20" max="20" width="9.25" style="6" bestFit="1" customWidth="1"/>
    <col min="21" max="21" width="11.875" style="6" customWidth="1"/>
    <col min="22" max="16384" width="9" style="6"/>
  </cols>
  <sheetData>
    <row r="1" spans="1:22" ht="33" customHeight="1" x14ac:dyDescent="0.15">
      <c r="B1" s="2" t="s">
        <v>105</v>
      </c>
      <c r="C1" s="3"/>
      <c r="D1" s="3"/>
      <c r="E1" s="3"/>
      <c r="F1" s="4"/>
      <c r="G1" s="5" t="s">
        <v>107</v>
      </c>
      <c r="H1" s="3"/>
      <c r="I1" s="3"/>
    </row>
    <row r="2" spans="1:22" ht="39.75" customHeight="1" thickBot="1" x14ac:dyDescent="0.2">
      <c r="A2" s="42" t="s">
        <v>83</v>
      </c>
      <c r="B2" s="42" t="s">
        <v>82</v>
      </c>
      <c r="C2" s="43" t="s">
        <v>106</v>
      </c>
      <c r="D2" s="41" t="s">
        <v>104</v>
      </c>
      <c r="E2" s="40" t="s">
        <v>84</v>
      </c>
      <c r="F2" s="41" t="s">
        <v>91</v>
      </c>
      <c r="G2" s="40" t="s">
        <v>85</v>
      </c>
      <c r="H2" s="40" t="s">
        <v>86</v>
      </c>
      <c r="I2" s="40" t="s">
        <v>87</v>
      </c>
      <c r="J2" s="40" t="s">
        <v>88</v>
      </c>
      <c r="K2" s="7"/>
      <c r="L2" s="42" t="s">
        <v>83</v>
      </c>
      <c r="M2" s="42" t="s">
        <v>82</v>
      </c>
      <c r="N2" s="43" t="s">
        <v>106</v>
      </c>
      <c r="O2" s="41" t="s">
        <v>104</v>
      </c>
      <c r="P2" s="40" t="s">
        <v>84</v>
      </c>
      <c r="Q2" s="41" t="s">
        <v>91</v>
      </c>
      <c r="R2" s="40" t="s">
        <v>85</v>
      </c>
      <c r="S2" s="40" t="s">
        <v>86</v>
      </c>
      <c r="T2" s="40" t="s">
        <v>87</v>
      </c>
      <c r="U2" s="40" t="s">
        <v>88</v>
      </c>
    </row>
    <row r="3" spans="1:22" ht="30" customHeight="1" thickTop="1" x14ac:dyDescent="0.15">
      <c r="A3" s="21">
        <v>1</v>
      </c>
      <c r="B3" s="22" t="s">
        <v>81</v>
      </c>
      <c r="C3" s="22">
        <v>38</v>
      </c>
      <c r="D3" s="37">
        <f>IFERROR(ROUND(E3/C3,0),"-")</f>
        <v>3</v>
      </c>
      <c r="E3" s="22">
        <v>100</v>
      </c>
      <c r="F3" s="37">
        <f>IFERROR(ROUND(G3/C3,0),"-")</f>
        <v>0</v>
      </c>
      <c r="G3" s="22"/>
      <c r="H3" s="22"/>
      <c r="I3" s="26"/>
      <c r="J3" s="22">
        <f>E3+SUM(G3:I3)</f>
        <v>100</v>
      </c>
      <c r="K3" s="9"/>
      <c r="L3" s="27">
        <v>8</v>
      </c>
      <c r="M3" s="22" t="s">
        <v>37</v>
      </c>
      <c r="N3" s="22">
        <v>36</v>
      </c>
      <c r="O3" s="37">
        <f>IFERROR(ROUND(P3/N3,0),"-")</f>
        <v>56</v>
      </c>
      <c r="P3" s="22">
        <v>2000</v>
      </c>
      <c r="Q3" s="37">
        <f>IFERROR(ROUND(R3/N3,0),"-")</f>
        <v>0</v>
      </c>
      <c r="R3" s="22"/>
      <c r="S3" s="22"/>
      <c r="T3" s="26"/>
      <c r="U3" s="22">
        <f>P3+SUM(R3:T3)</f>
        <v>2000</v>
      </c>
      <c r="V3" s="9"/>
    </row>
    <row r="4" spans="1:22" ht="30" customHeight="1" x14ac:dyDescent="0.15">
      <c r="A4" s="10"/>
      <c r="B4" s="8" t="s">
        <v>80</v>
      </c>
      <c r="C4" s="8">
        <v>36</v>
      </c>
      <c r="D4" s="38">
        <f>IFERROR(ROUND(E4/C4,0),"-")</f>
        <v>0</v>
      </c>
      <c r="E4" s="8"/>
      <c r="F4" s="38">
        <f>IFERROR(ROUND(G4/C4,0),"-")</f>
        <v>0</v>
      </c>
      <c r="G4" s="18"/>
      <c r="H4" s="8"/>
      <c r="I4" s="17"/>
      <c r="J4" s="8">
        <f t="shared" ref="J4:J7" si="0">E4+SUM(G4:I4)</f>
        <v>0</v>
      </c>
      <c r="K4" s="9"/>
      <c r="L4" s="11"/>
      <c r="M4" s="8" t="s">
        <v>36</v>
      </c>
      <c r="N4" s="8">
        <v>38</v>
      </c>
      <c r="O4" s="38">
        <f t="shared" ref="O4:O6" si="1">IFERROR(ROUND(P4/N4,0),"-")</f>
        <v>0</v>
      </c>
      <c r="P4" s="8"/>
      <c r="Q4" s="38">
        <f t="shared" ref="Q4:Q6" si="2">IFERROR(ROUND(R4/N4,0),"-")</f>
        <v>0</v>
      </c>
      <c r="R4" s="18"/>
      <c r="S4" s="8"/>
      <c r="T4" s="17"/>
      <c r="U4" s="8">
        <f t="shared" ref="U4:U5" si="3">P4+SUM(R4:T4)</f>
        <v>0</v>
      </c>
      <c r="V4" s="9"/>
    </row>
    <row r="5" spans="1:22" ht="30" customHeight="1" x14ac:dyDescent="0.15">
      <c r="A5" s="10"/>
      <c r="B5" s="8" t="s">
        <v>79</v>
      </c>
      <c r="C5" s="8">
        <v>18</v>
      </c>
      <c r="D5" s="38">
        <f t="shared" ref="D5:D8" si="4">IFERROR(ROUND(E5/C5,0),"-")</f>
        <v>0</v>
      </c>
      <c r="E5" s="8"/>
      <c r="F5" s="38">
        <f t="shared" ref="F5:F8" si="5">IFERROR(ROUND(G5/C5,0),"-")</f>
        <v>0</v>
      </c>
      <c r="G5" s="18"/>
      <c r="H5" s="8"/>
      <c r="I5" s="17"/>
      <c r="J5" s="8">
        <f t="shared" si="0"/>
        <v>0</v>
      </c>
      <c r="K5" s="9"/>
      <c r="L5" s="11"/>
      <c r="M5" s="8" t="s">
        <v>35</v>
      </c>
      <c r="N5" s="8">
        <v>38</v>
      </c>
      <c r="O5" s="38">
        <f t="shared" si="1"/>
        <v>0</v>
      </c>
      <c r="P5" s="8"/>
      <c r="Q5" s="38">
        <f t="shared" si="2"/>
        <v>0</v>
      </c>
      <c r="R5" s="18"/>
      <c r="S5" s="8"/>
      <c r="T5" s="17"/>
      <c r="U5" s="8">
        <f t="shared" si="3"/>
        <v>0</v>
      </c>
      <c r="V5" s="9"/>
    </row>
    <row r="6" spans="1:22" ht="30" customHeight="1" x14ac:dyDescent="0.15">
      <c r="A6" s="10"/>
      <c r="B6" s="8" t="s">
        <v>78</v>
      </c>
      <c r="C6" s="8">
        <v>35</v>
      </c>
      <c r="D6" s="38">
        <f>IFERROR(ROUND(E6/C6,0),"-")</f>
        <v>0</v>
      </c>
      <c r="E6" s="8"/>
      <c r="F6" s="38">
        <f t="shared" si="5"/>
        <v>0</v>
      </c>
      <c r="G6" s="18"/>
      <c r="H6" s="8"/>
      <c r="I6" s="17"/>
      <c r="J6" s="8">
        <f t="shared" si="0"/>
        <v>0</v>
      </c>
      <c r="K6" s="9"/>
      <c r="L6" s="11"/>
      <c r="M6" s="8" t="s">
        <v>34</v>
      </c>
      <c r="N6" s="8">
        <v>28</v>
      </c>
      <c r="O6" s="38">
        <f t="shared" si="1"/>
        <v>0</v>
      </c>
      <c r="P6" s="8"/>
      <c r="Q6" s="38">
        <f t="shared" si="2"/>
        <v>0</v>
      </c>
      <c r="R6" s="18"/>
      <c r="S6" s="8"/>
      <c r="T6" s="17"/>
      <c r="U6" s="8">
        <f>P6+SUM(R6:T6)</f>
        <v>0</v>
      </c>
      <c r="V6" s="9"/>
    </row>
    <row r="7" spans="1:22" ht="30" customHeight="1" thickBot="1" x14ac:dyDescent="0.2">
      <c r="A7" s="10"/>
      <c r="B7" s="8" t="s">
        <v>77</v>
      </c>
      <c r="C7" s="8">
        <v>29</v>
      </c>
      <c r="D7" s="38">
        <f t="shared" si="4"/>
        <v>0</v>
      </c>
      <c r="E7" s="8"/>
      <c r="F7" s="38">
        <f t="shared" si="5"/>
        <v>0</v>
      </c>
      <c r="G7" s="18"/>
      <c r="H7" s="8"/>
      <c r="I7" s="17"/>
      <c r="J7" s="8">
        <f t="shared" si="0"/>
        <v>0</v>
      </c>
      <c r="K7" s="9"/>
      <c r="L7" s="28"/>
      <c r="M7" s="29" t="s">
        <v>97</v>
      </c>
      <c r="N7" s="25">
        <f>SUM(N3:N6)</f>
        <v>140</v>
      </c>
      <c r="O7" s="25">
        <f>ROUND(P7/N7,0)</f>
        <v>14</v>
      </c>
      <c r="P7" s="25">
        <f>SUM(P3:P6)</f>
        <v>2000</v>
      </c>
      <c r="Q7" s="25">
        <f>ROUND(R7/N7,0)</f>
        <v>0</v>
      </c>
      <c r="R7" s="25">
        <f>SUM(R3:R6)</f>
        <v>0</v>
      </c>
      <c r="S7" s="25"/>
      <c r="T7" s="25">
        <f t="shared" ref="T7:U7" si="6">SUM(T3:T6)</f>
        <v>0</v>
      </c>
      <c r="U7" s="25">
        <f t="shared" si="6"/>
        <v>2000</v>
      </c>
      <c r="V7" s="9"/>
    </row>
    <row r="8" spans="1:22" ht="30" customHeight="1" thickTop="1" x14ac:dyDescent="0.15">
      <c r="A8" s="10"/>
      <c r="B8" s="8" t="s">
        <v>76</v>
      </c>
      <c r="C8" s="8">
        <v>22</v>
      </c>
      <c r="D8" s="44">
        <f t="shared" si="4"/>
        <v>164</v>
      </c>
      <c r="E8" s="8">
        <v>3600</v>
      </c>
      <c r="F8" s="44">
        <f t="shared" si="5"/>
        <v>59</v>
      </c>
      <c r="G8" s="18">
        <v>1299.1400000000001</v>
      </c>
      <c r="H8" s="8"/>
      <c r="I8" s="17"/>
      <c r="J8" s="8">
        <f>E8+SUM(G8:I8)</f>
        <v>4899.1400000000003</v>
      </c>
      <c r="K8" s="9"/>
      <c r="L8" s="11">
        <v>9</v>
      </c>
      <c r="M8" s="15" t="s">
        <v>33</v>
      </c>
      <c r="N8" s="22">
        <v>42</v>
      </c>
      <c r="O8" s="37">
        <f>IFERROR(ROUND(P8/N8,0),"-")</f>
        <v>7</v>
      </c>
      <c r="P8" s="22">
        <v>300</v>
      </c>
      <c r="Q8" s="37">
        <f>IFERROR(ROUND(R8/N8,0),"-")</f>
        <v>2</v>
      </c>
      <c r="R8" s="22">
        <v>100</v>
      </c>
      <c r="S8" s="22"/>
      <c r="T8" s="26"/>
      <c r="U8" s="22">
        <f>P8+SUM(R8:T8)</f>
        <v>400</v>
      </c>
      <c r="V8" s="9"/>
    </row>
    <row r="9" spans="1:22" ht="30" customHeight="1" thickBot="1" x14ac:dyDescent="0.2">
      <c r="A9" s="19"/>
      <c r="B9" s="12" t="s">
        <v>89</v>
      </c>
      <c r="C9" s="20">
        <f>SUM(C3:C8)</f>
        <v>178</v>
      </c>
      <c r="D9" s="39">
        <f>IFERROR(ROUND(E9/C9,0),"-")</f>
        <v>21</v>
      </c>
      <c r="E9" s="20">
        <f>SUM(E3:E8)</f>
        <v>3700</v>
      </c>
      <c r="F9" s="39">
        <f>IFERROR(ROUND(G9/C9,0),"-")</f>
        <v>7</v>
      </c>
      <c r="G9" s="20">
        <f>SUM(G3:G8)</f>
        <v>1299.1400000000001</v>
      </c>
      <c r="H9" s="20"/>
      <c r="I9" s="20">
        <f>SUM(I3:I8)</f>
        <v>0</v>
      </c>
      <c r="J9" s="20">
        <f>SUM(J3:J8)</f>
        <v>4999.1400000000003</v>
      </c>
      <c r="K9" s="9"/>
      <c r="L9" s="11"/>
      <c r="M9" s="8" t="s">
        <v>32</v>
      </c>
      <c r="N9" s="8">
        <v>17</v>
      </c>
      <c r="O9" s="38">
        <f>IFERROR(ROUND(P9/N9,0),"-")</f>
        <v>0</v>
      </c>
      <c r="P9" s="8"/>
      <c r="Q9" s="38">
        <f t="shared" ref="Q9:Q11" si="7">IFERROR(ROUND(R9/N9,0),"-")</f>
        <v>0</v>
      </c>
      <c r="R9" s="18"/>
      <c r="S9" s="8"/>
      <c r="T9" s="17"/>
      <c r="U9" s="8">
        <f t="shared" ref="U9:U10" si="8">P9+SUM(R9:T9)</f>
        <v>0</v>
      </c>
      <c r="V9" s="9"/>
    </row>
    <row r="10" spans="1:22" ht="30" customHeight="1" thickTop="1" x14ac:dyDescent="0.15">
      <c r="A10" s="21">
        <v>2</v>
      </c>
      <c r="B10" s="22" t="s">
        <v>75</v>
      </c>
      <c r="C10" s="22">
        <v>28</v>
      </c>
      <c r="D10" s="37">
        <f>IFERROR(ROUND(E10/C10,0),"-")</f>
        <v>71</v>
      </c>
      <c r="E10" s="22">
        <v>2000</v>
      </c>
      <c r="F10" s="37">
        <f>IFERROR(ROUND(G10/C10,0),"-")</f>
        <v>0</v>
      </c>
      <c r="G10" s="22"/>
      <c r="H10" s="22"/>
      <c r="I10" s="26"/>
      <c r="J10" s="22">
        <f>E10+SUM(G10:I10)</f>
        <v>2000</v>
      </c>
      <c r="K10" s="9"/>
      <c r="L10" s="11"/>
      <c r="M10" s="8" t="s">
        <v>31</v>
      </c>
      <c r="N10" s="8">
        <v>27</v>
      </c>
      <c r="O10" s="38">
        <f t="shared" ref="O10:O11" si="9">IFERROR(ROUND(P10/N10,0),"-")</f>
        <v>0</v>
      </c>
      <c r="P10" s="8"/>
      <c r="Q10" s="38">
        <f t="shared" si="7"/>
        <v>0</v>
      </c>
      <c r="R10" s="18"/>
      <c r="S10" s="8"/>
      <c r="T10" s="17"/>
      <c r="U10" s="8">
        <f t="shared" si="8"/>
        <v>0</v>
      </c>
      <c r="V10" s="9"/>
    </row>
    <row r="11" spans="1:22" ht="30" customHeight="1" x14ac:dyDescent="0.15">
      <c r="A11" s="10"/>
      <c r="B11" s="8" t="s">
        <v>74</v>
      </c>
      <c r="C11" s="8">
        <v>24</v>
      </c>
      <c r="D11" s="38">
        <f>IFERROR(ROUND(E11/C11,0),"-")</f>
        <v>55</v>
      </c>
      <c r="E11" s="8">
        <v>1308.97</v>
      </c>
      <c r="F11" s="38">
        <f>IFERROR(ROUND(G11/C11,0),"-")</f>
        <v>0</v>
      </c>
      <c r="G11" s="18"/>
      <c r="H11" s="8"/>
      <c r="I11" s="17">
        <v>1000</v>
      </c>
      <c r="J11" s="8">
        <f t="shared" ref="J11:J15" si="10">E11+SUM(G11:I11)</f>
        <v>2308.9700000000003</v>
      </c>
      <c r="K11" s="9"/>
      <c r="L11" s="11"/>
      <c r="M11" s="8" t="s">
        <v>30</v>
      </c>
      <c r="N11" s="8">
        <v>20</v>
      </c>
      <c r="O11" s="38">
        <f t="shared" si="9"/>
        <v>0</v>
      </c>
      <c r="P11" s="8"/>
      <c r="Q11" s="38">
        <f t="shared" si="7"/>
        <v>0</v>
      </c>
      <c r="R11" s="18"/>
      <c r="S11" s="8"/>
      <c r="T11" s="17"/>
      <c r="U11" s="8">
        <f>P11+SUM(R11:T11)</f>
        <v>0</v>
      </c>
      <c r="V11" s="9"/>
    </row>
    <row r="12" spans="1:22" ht="30" customHeight="1" thickBot="1" x14ac:dyDescent="0.2">
      <c r="A12" s="10"/>
      <c r="B12" s="8" t="s">
        <v>73</v>
      </c>
      <c r="C12" s="8">
        <v>27</v>
      </c>
      <c r="D12" s="38">
        <f t="shared" ref="D12" si="11">IFERROR(ROUND(E12/C12,0),"-")</f>
        <v>41</v>
      </c>
      <c r="E12" s="8">
        <v>1100</v>
      </c>
      <c r="F12" s="38">
        <f t="shared" ref="F12:F15" si="12">IFERROR(ROUND(G12/C12,0),"-")</f>
        <v>0</v>
      </c>
      <c r="G12" s="18"/>
      <c r="H12" s="8"/>
      <c r="I12" s="17"/>
      <c r="J12" s="8">
        <f t="shared" si="10"/>
        <v>1100</v>
      </c>
      <c r="K12" s="9"/>
      <c r="L12" s="11"/>
      <c r="M12" s="12" t="s">
        <v>98</v>
      </c>
      <c r="N12" s="25">
        <f>SUM(N8:N11)</f>
        <v>106</v>
      </c>
      <c r="O12" s="25">
        <f>ROUND(P12/N12,0)</f>
        <v>3</v>
      </c>
      <c r="P12" s="25">
        <f>SUM(P8:P11)</f>
        <v>300</v>
      </c>
      <c r="Q12" s="25">
        <f>ROUND(R12/N12,0)</f>
        <v>1</v>
      </c>
      <c r="R12" s="25">
        <f>SUM(R8:R11)</f>
        <v>100</v>
      </c>
      <c r="S12" s="25"/>
      <c r="T12" s="25">
        <f t="shared" ref="T12:U12" si="13">SUM(T8:T11)</f>
        <v>0</v>
      </c>
      <c r="U12" s="25">
        <f t="shared" si="13"/>
        <v>400</v>
      </c>
      <c r="V12" s="9"/>
    </row>
    <row r="13" spans="1:22" ht="30" customHeight="1" thickTop="1" x14ac:dyDescent="0.15">
      <c r="A13" s="10"/>
      <c r="B13" s="8" t="s">
        <v>72</v>
      </c>
      <c r="C13" s="8">
        <v>24</v>
      </c>
      <c r="D13" s="38">
        <f>IFERROR(ROUND(E13/C13,0),"-")</f>
        <v>83</v>
      </c>
      <c r="E13" s="8">
        <v>2000</v>
      </c>
      <c r="F13" s="44">
        <f t="shared" si="12"/>
        <v>42</v>
      </c>
      <c r="G13" s="18">
        <v>1000</v>
      </c>
      <c r="H13" s="8"/>
      <c r="I13" s="17"/>
      <c r="J13" s="8">
        <f t="shared" si="10"/>
        <v>3000</v>
      </c>
      <c r="K13" s="9"/>
      <c r="L13" s="27">
        <v>10</v>
      </c>
      <c r="M13" s="22" t="s">
        <v>29</v>
      </c>
      <c r="N13" s="22">
        <v>63</v>
      </c>
      <c r="O13" s="37">
        <f>IFERROR(ROUND(P13/N13,0),"-")</f>
        <v>99</v>
      </c>
      <c r="P13" s="22">
        <v>6264.8</v>
      </c>
      <c r="Q13" s="37">
        <f>IFERROR(ROUND(R13/N13,0),"-")</f>
        <v>16</v>
      </c>
      <c r="R13" s="22">
        <v>1000</v>
      </c>
      <c r="S13" s="22"/>
      <c r="T13" s="26"/>
      <c r="U13" s="22">
        <f>P13+SUM(R13:T13)</f>
        <v>7264.8</v>
      </c>
      <c r="V13" s="9"/>
    </row>
    <row r="14" spans="1:22" ht="30" customHeight="1" x14ac:dyDescent="0.15">
      <c r="A14" s="10"/>
      <c r="B14" s="8" t="s">
        <v>71</v>
      </c>
      <c r="C14" s="8">
        <v>13</v>
      </c>
      <c r="D14" s="38">
        <f t="shared" ref="D14:D15" si="14">IFERROR(ROUND(E14/C14,0),"-")</f>
        <v>0</v>
      </c>
      <c r="E14" s="8"/>
      <c r="F14" s="44">
        <f t="shared" si="12"/>
        <v>61</v>
      </c>
      <c r="G14" s="18">
        <v>794.61</v>
      </c>
      <c r="H14" s="8"/>
      <c r="I14" s="17"/>
      <c r="J14" s="8">
        <f t="shared" si="10"/>
        <v>794.61</v>
      </c>
      <c r="K14" s="9"/>
      <c r="L14" s="11"/>
      <c r="M14" s="8" t="s">
        <v>28</v>
      </c>
      <c r="N14" s="8">
        <v>24</v>
      </c>
      <c r="O14" s="38">
        <f t="shared" ref="O14:O18" si="15">IFERROR(ROUND(P14/N14,0),"-")</f>
        <v>0</v>
      </c>
      <c r="P14" s="8"/>
      <c r="Q14" s="38">
        <f t="shared" ref="Q14:Q18" si="16">IFERROR(ROUND(R14/N14,0),"-")</f>
        <v>0</v>
      </c>
      <c r="R14" s="18"/>
      <c r="S14" s="8"/>
      <c r="T14" s="17"/>
      <c r="U14" s="8">
        <f t="shared" ref="U14:U18" si="17">P14+SUM(R14:T14)</f>
        <v>0</v>
      </c>
      <c r="V14" s="9"/>
    </row>
    <row r="15" spans="1:22" ht="30" customHeight="1" x14ac:dyDescent="0.15">
      <c r="A15" s="10"/>
      <c r="B15" s="8" t="s">
        <v>70</v>
      </c>
      <c r="C15" s="8">
        <v>15</v>
      </c>
      <c r="D15" s="38">
        <f t="shared" si="14"/>
        <v>0</v>
      </c>
      <c r="E15" s="8"/>
      <c r="F15" s="38">
        <f t="shared" si="12"/>
        <v>0</v>
      </c>
      <c r="G15" s="18"/>
      <c r="H15" s="8"/>
      <c r="I15" s="17"/>
      <c r="J15" s="8">
        <f t="shared" si="10"/>
        <v>0</v>
      </c>
      <c r="K15" s="9"/>
      <c r="L15" s="11"/>
      <c r="M15" s="8" t="s">
        <v>27</v>
      </c>
      <c r="N15" s="8">
        <v>11</v>
      </c>
      <c r="O15" s="38">
        <f t="shared" si="15"/>
        <v>40</v>
      </c>
      <c r="P15" s="8">
        <v>441.2</v>
      </c>
      <c r="Q15" s="38">
        <f t="shared" si="16"/>
        <v>0</v>
      </c>
      <c r="R15" s="18"/>
      <c r="S15" s="8"/>
      <c r="T15" s="17"/>
      <c r="U15" s="8">
        <f t="shared" si="17"/>
        <v>441.2</v>
      </c>
      <c r="V15" s="9"/>
    </row>
    <row r="16" spans="1:22" ht="30" customHeight="1" thickBot="1" x14ac:dyDescent="0.2">
      <c r="A16" s="23"/>
      <c r="B16" s="24" t="s">
        <v>90</v>
      </c>
      <c r="C16" s="25">
        <f>SUM(C10:C15)</f>
        <v>131</v>
      </c>
      <c r="D16" s="25">
        <f t="shared" ref="D16" si="18">ROUND(E16/C16,0)</f>
        <v>49</v>
      </c>
      <c r="E16" s="25">
        <f>SUM(E10:E15)</f>
        <v>6408.97</v>
      </c>
      <c r="F16" s="25">
        <f t="shared" ref="F16" si="19">ROUND(G16/C16,0)</f>
        <v>14</v>
      </c>
      <c r="G16" s="25">
        <f>SUM(G10:G15)</f>
        <v>1794.6100000000001</v>
      </c>
      <c r="H16" s="25"/>
      <c r="I16" s="25">
        <f t="shared" ref="I16" si="20">SUM(I10:I15)</f>
        <v>1000</v>
      </c>
      <c r="J16" s="25">
        <f>SUM(J10:J15)</f>
        <v>9203.5800000000017</v>
      </c>
      <c r="K16" s="9"/>
      <c r="L16" s="11"/>
      <c r="M16" s="8" t="s">
        <v>26</v>
      </c>
      <c r="N16" s="8">
        <v>11</v>
      </c>
      <c r="O16" s="38">
        <f t="shared" si="15"/>
        <v>7</v>
      </c>
      <c r="P16" s="8">
        <v>71.94</v>
      </c>
      <c r="Q16" s="38">
        <f t="shared" si="16"/>
        <v>0</v>
      </c>
      <c r="R16" s="18"/>
      <c r="S16" s="8"/>
      <c r="T16" s="17"/>
      <c r="U16" s="8">
        <f t="shared" si="17"/>
        <v>71.94</v>
      </c>
      <c r="V16" s="9"/>
    </row>
    <row r="17" spans="1:22" ht="30" customHeight="1" thickTop="1" x14ac:dyDescent="0.15">
      <c r="A17" s="21">
        <v>3</v>
      </c>
      <c r="B17" s="22" t="s">
        <v>69</v>
      </c>
      <c r="C17" s="22">
        <v>109</v>
      </c>
      <c r="D17" s="37">
        <f>IFERROR(ROUND(E17/C17,0),"-")</f>
        <v>74</v>
      </c>
      <c r="E17" s="22">
        <v>8074.23</v>
      </c>
      <c r="F17" s="37">
        <f>IFERROR(ROUND(G17/C17,0),"-")</f>
        <v>15</v>
      </c>
      <c r="G17" s="22">
        <v>1684.48</v>
      </c>
      <c r="H17" s="22"/>
      <c r="I17" s="26">
        <v>451.13</v>
      </c>
      <c r="J17" s="22">
        <f>E17+SUM(G17:I17)</f>
        <v>10209.84</v>
      </c>
      <c r="K17" s="9"/>
      <c r="L17" s="11"/>
      <c r="M17" s="8" t="s">
        <v>25</v>
      </c>
      <c r="N17" s="8">
        <v>36</v>
      </c>
      <c r="O17" s="38">
        <f t="shared" si="15"/>
        <v>141</v>
      </c>
      <c r="P17" s="8">
        <v>5079.1400000000003</v>
      </c>
      <c r="Q17" s="44">
        <f t="shared" si="16"/>
        <v>38</v>
      </c>
      <c r="R17" s="18">
        <v>1359.71</v>
      </c>
      <c r="S17" s="8"/>
      <c r="T17" s="17"/>
      <c r="U17" s="8">
        <f t="shared" si="17"/>
        <v>6438.85</v>
      </c>
      <c r="V17" s="9"/>
    </row>
    <row r="18" spans="1:22" ht="30" customHeight="1" x14ac:dyDescent="0.15">
      <c r="A18" s="10"/>
      <c r="B18" s="8" t="s">
        <v>68</v>
      </c>
      <c r="C18" s="8">
        <v>54</v>
      </c>
      <c r="D18" s="38">
        <f>IFERROR(ROUND(E18/C18,0),"-")</f>
        <v>0</v>
      </c>
      <c r="E18" s="8"/>
      <c r="F18" s="38">
        <f>IFERROR(ROUND(G18/C18,0),"-")</f>
        <v>0</v>
      </c>
      <c r="G18" s="18"/>
      <c r="H18" s="8"/>
      <c r="I18" s="17"/>
      <c r="J18" s="8">
        <f t="shared" ref="J18:J22" si="21">E18+SUM(G18:I18)</f>
        <v>0</v>
      </c>
      <c r="K18" s="9"/>
      <c r="L18" s="11"/>
      <c r="M18" s="31" t="s">
        <v>24</v>
      </c>
      <c r="N18" s="8">
        <v>68</v>
      </c>
      <c r="O18" s="38">
        <f t="shared" si="15"/>
        <v>19</v>
      </c>
      <c r="P18" s="8">
        <v>1264.8</v>
      </c>
      <c r="Q18" s="38">
        <f t="shared" si="16"/>
        <v>3</v>
      </c>
      <c r="R18" s="18">
        <v>220.59</v>
      </c>
      <c r="S18" s="8"/>
      <c r="T18" s="17"/>
      <c r="U18" s="8">
        <f t="shared" si="17"/>
        <v>1485.3899999999999</v>
      </c>
      <c r="V18" s="9"/>
    </row>
    <row r="19" spans="1:22" ht="30" customHeight="1" thickBot="1" x14ac:dyDescent="0.2">
      <c r="A19" s="10"/>
      <c r="B19" s="8" t="s">
        <v>67</v>
      </c>
      <c r="C19" s="8">
        <v>45</v>
      </c>
      <c r="D19" s="38">
        <f t="shared" ref="D19" si="22">IFERROR(ROUND(E19/C19,0),"-")</f>
        <v>0</v>
      </c>
      <c r="E19" s="8"/>
      <c r="F19" s="38">
        <f t="shared" ref="F19:F22" si="23">IFERROR(ROUND(G19/C19,0),"-")</f>
        <v>0</v>
      </c>
      <c r="G19" s="18"/>
      <c r="H19" s="8"/>
      <c r="I19" s="17"/>
      <c r="J19" s="8">
        <f t="shared" si="21"/>
        <v>0</v>
      </c>
      <c r="K19" s="9"/>
      <c r="L19" s="28"/>
      <c r="M19" s="29" t="s">
        <v>99</v>
      </c>
      <c r="N19" s="25">
        <f>SUM(N13:N18)</f>
        <v>213</v>
      </c>
      <c r="O19" s="25">
        <f>ROUND(P19/N19,0)</f>
        <v>62</v>
      </c>
      <c r="P19" s="25">
        <f>SUM(P13:P18)</f>
        <v>13121.88</v>
      </c>
      <c r="Q19" s="25">
        <f>ROUND(R19/N19,0)</f>
        <v>12</v>
      </c>
      <c r="R19" s="25">
        <f>SUM(R13:R18)</f>
        <v>2580.3000000000002</v>
      </c>
      <c r="S19" s="30"/>
      <c r="T19" s="30"/>
      <c r="U19" s="25">
        <f>SUM(U13:U18)</f>
        <v>15702.18</v>
      </c>
      <c r="V19" s="9"/>
    </row>
    <row r="20" spans="1:22" ht="30" customHeight="1" thickTop="1" x14ac:dyDescent="0.15">
      <c r="A20" s="10"/>
      <c r="B20" s="8" t="s">
        <v>66</v>
      </c>
      <c r="C20" s="8">
        <v>24</v>
      </c>
      <c r="D20" s="38">
        <f>IFERROR(ROUND(E20/C20,0),"-")</f>
        <v>0</v>
      </c>
      <c r="E20" s="8"/>
      <c r="F20" s="38">
        <f t="shared" si="23"/>
        <v>0</v>
      </c>
      <c r="G20" s="18"/>
      <c r="H20" s="8"/>
      <c r="I20" s="17"/>
      <c r="J20" s="8">
        <f t="shared" si="21"/>
        <v>0</v>
      </c>
      <c r="K20" s="9"/>
      <c r="L20" s="11">
        <v>11</v>
      </c>
      <c r="M20" s="15" t="s">
        <v>23</v>
      </c>
      <c r="N20" s="22">
        <v>60</v>
      </c>
      <c r="O20" s="37">
        <f>IFERROR(ROUND(P20/N20,0),"-")</f>
        <v>50</v>
      </c>
      <c r="P20" s="22">
        <v>3000</v>
      </c>
      <c r="Q20" s="45">
        <f>IFERROR(ROUND(R20/N20,0),"-")</f>
        <v>31</v>
      </c>
      <c r="R20" s="22">
        <v>1860</v>
      </c>
      <c r="S20" s="22"/>
      <c r="T20" s="26">
        <v>1000</v>
      </c>
      <c r="U20" s="22">
        <f>P20+SUM(R20:T20)</f>
        <v>5860</v>
      </c>
      <c r="V20" s="9"/>
    </row>
    <row r="21" spans="1:22" ht="30" customHeight="1" x14ac:dyDescent="0.15">
      <c r="A21" s="10"/>
      <c r="B21" s="8" t="s">
        <v>65</v>
      </c>
      <c r="C21" s="8">
        <v>33</v>
      </c>
      <c r="D21" s="38">
        <f t="shared" ref="D21:D23" si="24">IFERROR(ROUND(E21/C21,0),"-")</f>
        <v>54</v>
      </c>
      <c r="E21" s="8">
        <v>1780.58</v>
      </c>
      <c r="F21" s="38">
        <f t="shared" si="23"/>
        <v>0</v>
      </c>
      <c r="G21" s="18"/>
      <c r="H21" s="8"/>
      <c r="I21" s="17"/>
      <c r="J21" s="8">
        <f t="shared" si="21"/>
        <v>1780.58</v>
      </c>
      <c r="K21" s="9"/>
      <c r="L21" s="11"/>
      <c r="M21" s="8" t="s">
        <v>22</v>
      </c>
      <c r="N21" s="8">
        <v>31</v>
      </c>
      <c r="O21" s="38">
        <f t="shared" ref="O21:O24" si="25">IFERROR(ROUND(P21/N21,0),"-")</f>
        <v>12</v>
      </c>
      <c r="P21" s="8">
        <v>359.71</v>
      </c>
      <c r="Q21" s="38">
        <f t="shared" ref="Q21:Q24" si="26">IFERROR(ROUND(R21/N21,0),"-")</f>
        <v>0</v>
      </c>
      <c r="R21" s="18"/>
      <c r="S21" s="8"/>
      <c r="T21" s="17"/>
      <c r="U21" s="8">
        <f t="shared" ref="U21:U24" si="27">P21+SUM(R21:T21)</f>
        <v>359.71</v>
      </c>
      <c r="V21" s="9"/>
    </row>
    <row r="22" spans="1:22" ht="30" customHeight="1" x14ac:dyDescent="0.15">
      <c r="A22" s="10"/>
      <c r="B22" s="8" t="s">
        <v>64</v>
      </c>
      <c r="C22" s="8">
        <v>24</v>
      </c>
      <c r="D22" s="38">
        <f t="shared" si="24"/>
        <v>0</v>
      </c>
      <c r="E22" s="8"/>
      <c r="F22" s="38">
        <f t="shared" si="23"/>
        <v>1</v>
      </c>
      <c r="G22" s="18">
        <v>35.97</v>
      </c>
      <c r="H22" s="8"/>
      <c r="I22" s="17"/>
      <c r="J22" s="8">
        <f t="shared" si="21"/>
        <v>35.97</v>
      </c>
      <c r="K22" s="9"/>
      <c r="L22" s="11"/>
      <c r="M22" s="8" t="s">
        <v>21</v>
      </c>
      <c r="N22" s="8">
        <v>54</v>
      </c>
      <c r="O22" s="38">
        <f t="shared" si="25"/>
        <v>19</v>
      </c>
      <c r="P22" s="8">
        <v>1003.05</v>
      </c>
      <c r="Q22" s="38">
        <f t="shared" si="26"/>
        <v>20</v>
      </c>
      <c r="R22" s="18">
        <v>1090</v>
      </c>
      <c r="S22" s="8"/>
      <c r="T22" s="17">
        <v>1000</v>
      </c>
      <c r="U22" s="8">
        <f t="shared" si="27"/>
        <v>3093.05</v>
      </c>
      <c r="V22" s="9"/>
    </row>
    <row r="23" spans="1:22" ht="30" customHeight="1" x14ac:dyDescent="0.15">
      <c r="A23" s="10"/>
      <c r="B23" s="13" t="s">
        <v>63</v>
      </c>
      <c r="C23" s="8">
        <v>32</v>
      </c>
      <c r="D23" s="38">
        <f t="shared" si="24"/>
        <v>63</v>
      </c>
      <c r="E23" s="8">
        <v>2000</v>
      </c>
      <c r="F23" s="38">
        <f t="shared" ref="F23" si="28">IFERROR(ROUND(G23/C23,0),"-")</f>
        <v>0</v>
      </c>
      <c r="G23" s="18"/>
      <c r="H23" s="8"/>
      <c r="I23" s="17"/>
      <c r="J23" s="8">
        <f t="shared" ref="J23" si="29">E23+SUM(G23:I23)</f>
        <v>2000</v>
      </c>
      <c r="K23" s="9"/>
      <c r="L23" s="11"/>
      <c r="M23" s="8" t="s">
        <v>20</v>
      </c>
      <c r="N23" s="8">
        <v>29</v>
      </c>
      <c r="O23" s="38">
        <f t="shared" si="25"/>
        <v>0</v>
      </c>
      <c r="P23" s="8"/>
      <c r="Q23" s="38">
        <f t="shared" si="26"/>
        <v>0</v>
      </c>
      <c r="R23" s="18"/>
      <c r="S23" s="8"/>
      <c r="T23" s="17"/>
      <c r="U23" s="8">
        <f t="shared" si="27"/>
        <v>0</v>
      </c>
      <c r="V23" s="9"/>
    </row>
    <row r="24" spans="1:22" ht="30" customHeight="1" thickBot="1" x14ac:dyDescent="0.2">
      <c r="A24" s="23"/>
      <c r="B24" s="24" t="s">
        <v>92</v>
      </c>
      <c r="C24" s="25">
        <f>SUM(C17:C23)</f>
        <v>321</v>
      </c>
      <c r="D24" s="25">
        <f>ROUND(E24/C24,0)</f>
        <v>37</v>
      </c>
      <c r="E24" s="25">
        <f>SUM(E17:E23)</f>
        <v>11854.81</v>
      </c>
      <c r="F24" s="25">
        <f>ROUND(G24/C24,0)</f>
        <v>5</v>
      </c>
      <c r="G24" s="25">
        <f>SUM(G17:G23)</f>
        <v>1720.45</v>
      </c>
      <c r="H24" s="25"/>
      <c r="I24" s="25">
        <f>SUM(I17:I23)</f>
        <v>451.13</v>
      </c>
      <c r="J24" s="25">
        <f>SUM(J17:J23)</f>
        <v>14026.39</v>
      </c>
      <c r="K24" s="9"/>
      <c r="L24" s="11"/>
      <c r="M24" s="8" t="s">
        <v>19</v>
      </c>
      <c r="N24" s="8">
        <v>36</v>
      </c>
      <c r="O24" s="38">
        <f t="shared" si="25"/>
        <v>0</v>
      </c>
      <c r="P24" s="8"/>
      <c r="Q24" s="38">
        <f t="shared" si="26"/>
        <v>0</v>
      </c>
      <c r="R24" s="18"/>
      <c r="S24" s="8"/>
      <c r="T24" s="17"/>
      <c r="U24" s="8">
        <f t="shared" si="27"/>
        <v>0</v>
      </c>
      <c r="V24" s="9"/>
    </row>
    <row r="25" spans="1:22" ht="30" customHeight="1" thickTop="1" thickBot="1" x14ac:dyDescent="0.2">
      <c r="A25" s="10">
        <v>4</v>
      </c>
      <c r="B25" s="15" t="s">
        <v>62</v>
      </c>
      <c r="C25" s="15">
        <v>44</v>
      </c>
      <c r="D25" s="37">
        <f>IFERROR(ROUND(E25/C25,0),"-")</f>
        <v>91</v>
      </c>
      <c r="E25" s="22">
        <v>4000</v>
      </c>
      <c r="F25" s="37">
        <f>IFERROR(ROUND(G25/C25,0),"-")</f>
        <v>0</v>
      </c>
      <c r="G25" s="22"/>
      <c r="H25" s="22"/>
      <c r="I25" s="26"/>
      <c r="J25" s="22">
        <f>E25+SUM(G25:I25)</f>
        <v>4000</v>
      </c>
      <c r="K25" s="9"/>
      <c r="L25" s="32"/>
      <c r="M25" s="33" t="s">
        <v>100</v>
      </c>
      <c r="N25" s="20">
        <f>SUM(N20:N24)</f>
        <v>210</v>
      </c>
      <c r="O25" s="20">
        <f>ROUND(P25/N25,0)</f>
        <v>21</v>
      </c>
      <c r="P25" s="20">
        <f>SUM(P20:P24)</f>
        <v>4362.76</v>
      </c>
      <c r="Q25" s="20">
        <f>ROUND(R25/N25,0)</f>
        <v>14</v>
      </c>
      <c r="R25" s="20">
        <f>SUM(R20:R24)</f>
        <v>2950</v>
      </c>
      <c r="S25" s="14"/>
      <c r="T25" s="20">
        <f>SUM(T20:T24)</f>
        <v>2000</v>
      </c>
      <c r="U25" s="20">
        <f>SUM(U20:U24)</f>
        <v>9312.76</v>
      </c>
      <c r="V25" s="9"/>
    </row>
    <row r="26" spans="1:22" ht="30" customHeight="1" thickTop="1" x14ac:dyDescent="0.15">
      <c r="A26" s="10"/>
      <c r="B26" s="8" t="s">
        <v>61</v>
      </c>
      <c r="C26" s="8">
        <v>74</v>
      </c>
      <c r="D26" s="38">
        <f t="shared" ref="D26:D30" si="30">IFERROR(ROUND(E26/C26,0),"-")</f>
        <v>54</v>
      </c>
      <c r="E26" s="8">
        <v>4000</v>
      </c>
      <c r="F26" s="38">
        <f>IFERROR(ROUND(G26/C26,0),"-")</f>
        <v>27</v>
      </c>
      <c r="G26" s="18">
        <v>2000</v>
      </c>
      <c r="H26" s="8"/>
      <c r="I26" s="17">
        <v>1000</v>
      </c>
      <c r="J26" s="8">
        <f t="shared" ref="J26:J30" si="31">E26+SUM(G26:I26)</f>
        <v>7000</v>
      </c>
      <c r="K26" s="9"/>
      <c r="L26" s="34">
        <v>12</v>
      </c>
      <c r="M26" s="22" t="s">
        <v>18</v>
      </c>
      <c r="N26" s="22">
        <v>27</v>
      </c>
      <c r="O26" s="45">
        <f>IFERROR(ROUND(P26/N26,0),"-")</f>
        <v>185</v>
      </c>
      <c r="P26" s="22">
        <v>5000</v>
      </c>
      <c r="Q26" s="37">
        <f>IFERROR(ROUND(R26/N26,0),"-")</f>
        <v>0</v>
      </c>
      <c r="R26" s="22"/>
      <c r="S26" s="22"/>
      <c r="T26" s="26"/>
      <c r="U26" s="22">
        <f>P26+SUM(R26:T26)</f>
        <v>5000</v>
      </c>
      <c r="V26" s="9"/>
    </row>
    <row r="27" spans="1:22" ht="30" customHeight="1" x14ac:dyDescent="0.15">
      <c r="A27" s="10"/>
      <c r="B27" s="8" t="s">
        <v>60</v>
      </c>
      <c r="C27" s="8">
        <v>24</v>
      </c>
      <c r="D27" s="38">
        <f t="shared" si="30"/>
        <v>83</v>
      </c>
      <c r="E27" s="8">
        <v>2000</v>
      </c>
      <c r="F27" s="38">
        <f t="shared" ref="F27:F30" si="32">IFERROR(ROUND(G27/C27,0),"-")</f>
        <v>0</v>
      </c>
      <c r="G27" s="18"/>
      <c r="H27" s="8"/>
      <c r="I27" s="17"/>
      <c r="J27" s="8">
        <f t="shared" si="31"/>
        <v>2000</v>
      </c>
      <c r="K27" s="9"/>
      <c r="L27" s="16"/>
      <c r="M27" s="8" t="s">
        <v>17</v>
      </c>
      <c r="N27" s="8">
        <v>53</v>
      </c>
      <c r="O27" s="38">
        <f t="shared" ref="O27:O30" si="33">IFERROR(ROUND(P27/N27,0),"-")</f>
        <v>48</v>
      </c>
      <c r="P27" s="8">
        <v>2530</v>
      </c>
      <c r="Q27" s="38">
        <f t="shared" ref="Q27:Q30" si="34">IFERROR(ROUND(R27/N27,0),"-")</f>
        <v>0</v>
      </c>
      <c r="R27" s="18"/>
      <c r="S27" s="8"/>
      <c r="T27" s="17"/>
      <c r="U27" s="8">
        <f t="shared" ref="U27:U30" si="35">P27+SUM(R27:T27)</f>
        <v>2530</v>
      </c>
      <c r="V27" s="9"/>
    </row>
    <row r="28" spans="1:22" ht="30" customHeight="1" x14ac:dyDescent="0.15">
      <c r="A28" s="10"/>
      <c r="B28" s="8" t="s">
        <v>2</v>
      </c>
      <c r="C28" s="8">
        <v>35</v>
      </c>
      <c r="D28" s="38">
        <f t="shared" si="30"/>
        <v>10</v>
      </c>
      <c r="E28" s="8">
        <v>350</v>
      </c>
      <c r="F28" s="38">
        <f t="shared" si="32"/>
        <v>0</v>
      </c>
      <c r="G28" s="18"/>
      <c r="H28" s="8"/>
      <c r="I28" s="17">
        <v>25000</v>
      </c>
      <c r="J28" s="8">
        <f t="shared" si="31"/>
        <v>25350</v>
      </c>
      <c r="K28" s="9"/>
      <c r="L28" s="16"/>
      <c r="M28" s="8" t="s">
        <v>16</v>
      </c>
      <c r="N28" s="8">
        <v>42</v>
      </c>
      <c r="O28" s="38">
        <f t="shared" si="33"/>
        <v>11</v>
      </c>
      <c r="P28" s="8">
        <v>463.24</v>
      </c>
      <c r="Q28" s="38">
        <f t="shared" si="34"/>
        <v>0</v>
      </c>
      <c r="R28" s="18"/>
      <c r="S28" s="8"/>
      <c r="T28" s="17"/>
      <c r="U28" s="8">
        <f t="shared" si="35"/>
        <v>463.24</v>
      </c>
      <c r="V28" s="9"/>
    </row>
    <row r="29" spans="1:22" ht="30" customHeight="1" x14ac:dyDescent="0.15">
      <c r="A29" s="10"/>
      <c r="B29" s="8" t="s">
        <v>59</v>
      </c>
      <c r="C29" s="8">
        <v>27</v>
      </c>
      <c r="D29" s="38">
        <f t="shared" si="30"/>
        <v>0</v>
      </c>
      <c r="E29" s="8"/>
      <c r="F29" s="38">
        <f t="shared" si="32"/>
        <v>0</v>
      </c>
      <c r="G29" s="18"/>
      <c r="H29" s="8"/>
      <c r="I29" s="17"/>
      <c r="J29" s="8">
        <f t="shared" si="31"/>
        <v>0</v>
      </c>
      <c r="K29" s="9"/>
      <c r="L29" s="16"/>
      <c r="M29" s="8" t="s">
        <v>15</v>
      </c>
      <c r="N29" s="8">
        <v>19</v>
      </c>
      <c r="O29" s="38">
        <f t="shared" si="33"/>
        <v>0</v>
      </c>
      <c r="P29" s="8"/>
      <c r="Q29" s="38">
        <f t="shared" si="34"/>
        <v>0</v>
      </c>
      <c r="R29" s="18"/>
      <c r="S29" s="8"/>
      <c r="T29" s="17"/>
      <c r="U29" s="8">
        <f t="shared" si="35"/>
        <v>0</v>
      </c>
      <c r="V29" s="9"/>
    </row>
    <row r="30" spans="1:22" ht="30" customHeight="1" x14ac:dyDescent="0.15">
      <c r="A30" s="10"/>
      <c r="B30" s="8" t="s">
        <v>58</v>
      </c>
      <c r="C30" s="8">
        <v>23</v>
      </c>
      <c r="D30" s="38">
        <f t="shared" si="30"/>
        <v>0</v>
      </c>
      <c r="E30" s="8"/>
      <c r="F30" s="38">
        <f t="shared" si="32"/>
        <v>0</v>
      </c>
      <c r="G30" s="18"/>
      <c r="H30" s="8"/>
      <c r="I30" s="17"/>
      <c r="J30" s="8">
        <f t="shared" si="31"/>
        <v>0</v>
      </c>
      <c r="K30" s="9"/>
      <c r="L30" s="16"/>
      <c r="M30" s="8" t="s">
        <v>14</v>
      </c>
      <c r="N30" s="8">
        <v>25</v>
      </c>
      <c r="O30" s="38">
        <f t="shared" si="33"/>
        <v>0</v>
      </c>
      <c r="P30" s="8"/>
      <c r="Q30" s="38">
        <f t="shared" si="34"/>
        <v>0</v>
      </c>
      <c r="R30" s="18"/>
      <c r="S30" s="8"/>
      <c r="T30" s="17"/>
      <c r="U30" s="8">
        <f t="shared" si="35"/>
        <v>0</v>
      </c>
      <c r="V30" s="9"/>
    </row>
    <row r="31" spans="1:22" ht="30" customHeight="1" thickBot="1" x14ac:dyDescent="0.2">
      <c r="A31" s="19"/>
      <c r="B31" s="33" t="s">
        <v>93</v>
      </c>
      <c r="C31" s="25">
        <f>SUM(C25:C30)</f>
        <v>227</v>
      </c>
      <c r="D31" s="25">
        <f t="shared" ref="D31" si="36">ROUND(E31/C31,0)</f>
        <v>46</v>
      </c>
      <c r="E31" s="25">
        <f>SUM(E25:E30)</f>
        <v>10350</v>
      </c>
      <c r="F31" s="25">
        <f t="shared" ref="F31" si="37">ROUND(G31/C31,0)</f>
        <v>9</v>
      </c>
      <c r="G31" s="25">
        <f>SUM(G25:G30)</f>
        <v>2000</v>
      </c>
      <c r="H31" s="25"/>
      <c r="I31" s="25">
        <f t="shared" ref="I31" si="38">SUM(I25:I30)</f>
        <v>26000</v>
      </c>
      <c r="J31" s="25">
        <f>SUM(J25:J30)</f>
        <v>38350</v>
      </c>
      <c r="K31" s="9"/>
      <c r="L31" s="16"/>
      <c r="M31" s="8" t="s">
        <v>3</v>
      </c>
      <c r="N31" s="8">
        <v>42</v>
      </c>
      <c r="O31" s="38">
        <f t="shared" ref="O31:O32" si="39">IFERROR(ROUND(P31/N31,0),"-")</f>
        <v>119</v>
      </c>
      <c r="P31" s="8">
        <v>5000</v>
      </c>
      <c r="Q31" s="44">
        <f t="shared" ref="Q31:Q32" si="40">IFERROR(ROUND(R31/N31,0),"-")</f>
        <v>48</v>
      </c>
      <c r="R31" s="18">
        <v>2000</v>
      </c>
      <c r="S31" s="8"/>
      <c r="T31" s="17">
        <v>1000</v>
      </c>
      <c r="U31" s="8">
        <f t="shared" ref="U31:U32" si="41">P31+SUM(R31:T31)</f>
        <v>8000</v>
      </c>
      <c r="V31" s="9"/>
    </row>
    <row r="32" spans="1:22" ht="30" customHeight="1" thickTop="1" x14ac:dyDescent="0.15">
      <c r="A32" s="21">
        <v>5</v>
      </c>
      <c r="B32" s="22" t="s">
        <v>57</v>
      </c>
      <c r="C32" s="22">
        <v>25</v>
      </c>
      <c r="D32" s="37">
        <f>IFERROR(ROUND(E32/C32,0),"-")</f>
        <v>0</v>
      </c>
      <c r="E32" s="22"/>
      <c r="F32" s="22">
        <v>0</v>
      </c>
      <c r="G32" s="22"/>
      <c r="H32" s="22"/>
      <c r="I32" s="22"/>
      <c r="J32" s="22">
        <f>E32+SUM(G32:I32)</f>
        <v>0</v>
      </c>
      <c r="K32" s="9"/>
      <c r="L32" s="16"/>
      <c r="M32" s="13" t="s">
        <v>1</v>
      </c>
      <c r="N32" s="8">
        <v>22</v>
      </c>
      <c r="O32" s="38">
        <f t="shared" si="39"/>
        <v>95</v>
      </c>
      <c r="P32" s="8">
        <v>2100</v>
      </c>
      <c r="Q32" s="38">
        <f t="shared" si="40"/>
        <v>19</v>
      </c>
      <c r="R32" s="18">
        <v>420</v>
      </c>
      <c r="S32" s="8"/>
      <c r="T32" s="17"/>
      <c r="U32" s="8">
        <f t="shared" si="41"/>
        <v>2520</v>
      </c>
      <c r="V32" s="9"/>
    </row>
    <row r="33" spans="1:22" ht="30" customHeight="1" thickBot="1" x14ac:dyDescent="0.2">
      <c r="A33" s="10"/>
      <c r="B33" s="8" t="s">
        <v>56</v>
      </c>
      <c r="C33" s="8">
        <v>15</v>
      </c>
      <c r="D33" s="38">
        <f t="shared" ref="D33:D38" si="42">IFERROR(ROUND(E33/C33,0),"-")</f>
        <v>0</v>
      </c>
      <c r="E33" s="8"/>
      <c r="F33" s="8">
        <v>0</v>
      </c>
      <c r="G33" s="8"/>
      <c r="H33" s="8"/>
      <c r="I33" s="8"/>
      <c r="J33" s="8">
        <f t="shared" ref="J33:J38" si="43">E33+SUM(G33:I33)</f>
        <v>0</v>
      </c>
      <c r="K33" s="9"/>
      <c r="L33" s="28"/>
      <c r="M33" s="24" t="s">
        <v>101</v>
      </c>
      <c r="N33" s="25">
        <f>SUM(N26:N32)</f>
        <v>230</v>
      </c>
      <c r="O33" s="25">
        <f>ROUND(P33/N33,0)</f>
        <v>66</v>
      </c>
      <c r="P33" s="25">
        <f>SUM(P26:P32)</f>
        <v>15093.24</v>
      </c>
      <c r="Q33" s="25">
        <f>ROUND(R33/N33,0)</f>
        <v>11</v>
      </c>
      <c r="R33" s="25">
        <f>SUM(R26:R32)</f>
        <v>2420</v>
      </c>
      <c r="S33" s="25"/>
      <c r="T33" s="25">
        <f t="shared" ref="T33:U33" si="44">SUM(T26:T32)</f>
        <v>1000</v>
      </c>
      <c r="U33" s="25">
        <f t="shared" si="44"/>
        <v>18513.239999999998</v>
      </c>
      <c r="V33" s="9"/>
    </row>
    <row r="34" spans="1:22" ht="30" customHeight="1" thickTop="1" x14ac:dyDescent="0.15">
      <c r="A34" s="10"/>
      <c r="B34" s="8" t="s">
        <v>55</v>
      </c>
      <c r="C34" s="8">
        <v>32</v>
      </c>
      <c r="D34" s="38">
        <f t="shared" si="42"/>
        <v>0</v>
      </c>
      <c r="E34" s="8"/>
      <c r="F34" s="8">
        <v>0</v>
      </c>
      <c r="G34" s="8"/>
      <c r="H34" s="8"/>
      <c r="I34" s="8"/>
      <c r="J34" s="8">
        <f t="shared" si="43"/>
        <v>0</v>
      </c>
      <c r="K34" s="9"/>
      <c r="L34" s="11">
        <v>13</v>
      </c>
      <c r="M34" s="15" t="s">
        <v>13</v>
      </c>
      <c r="N34" s="15">
        <v>57</v>
      </c>
      <c r="O34" s="15">
        <f t="shared" ref="O34:O38" si="45">ROUND(P34/N34,0)</f>
        <v>0</v>
      </c>
      <c r="P34" s="15"/>
      <c r="Q34" s="15">
        <f t="shared" ref="Q34" si="46">ROUND(R34/N34,0)</f>
        <v>0</v>
      </c>
      <c r="R34" s="15"/>
      <c r="S34" s="15"/>
      <c r="T34" s="15"/>
      <c r="U34" s="15">
        <f t="shared" ref="U34:U38" si="47">SUM(O34:P34)+SUM(R34:T34)</f>
        <v>0</v>
      </c>
      <c r="V34" s="9"/>
    </row>
    <row r="35" spans="1:22" ht="30" customHeight="1" x14ac:dyDescent="0.15">
      <c r="A35" s="10"/>
      <c r="B35" s="8" t="s">
        <v>54</v>
      </c>
      <c r="C35" s="8">
        <v>41</v>
      </c>
      <c r="D35" s="38">
        <f t="shared" si="42"/>
        <v>4</v>
      </c>
      <c r="E35" s="8">
        <v>150.38</v>
      </c>
      <c r="F35" s="8">
        <v>0</v>
      </c>
      <c r="G35" s="8"/>
      <c r="H35" s="8"/>
      <c r="I35" s="8"/>
      <c r="J35" s="8">
        <f t="shared" si="43"/>
        <v>150.38</v>
      </c>
      <c r="K35" s="9"/>
      <c r="L35" s="11"/>
      <c r="M35" s="8" t="s">
        <v>12</v>
      </c>
      <c r="N35" s="8">
        <v>43</v>
      </c>
      <c r="O35" s="8">
        <f t="shared" si="45"/>
        <v>31</v>
      </c>
      <c r="P35" s="8">
        <v>1330.94</v>
      </c>
      <c r="Q35" s="8"/>
      <c r="R35" s="8"/>
      <c r="S35" s="8"/>
      <c r="T35" s="8"/>
      <c r="U35" s="8">
        <f t="shared" si="47"/>
        <v>1361.94</v>
      </c>
      <c r="V35" s="9"/>
    </row>
    <row r="36" spans="1:22" ht="30" customHeight="1" x14ac:dyDescent="0.15">
      <c r="A36" s="10"/>
      <c r="B36" s="8" t="s">
        <v>53</v>
      </c>
      <c r="C36" s="8">
        <v>56</v>
      </c>
      <c r="D36" s="38">
        <f t="shared" si="42"/>
        <v>87</v>
      </c>
      <c r="E36" s="8">
        <v>4844.42</v>
      </c>
      <c r="F36" s="38">
        <f>IFERROR(ROUND(G36/C36,0),"-")</f>
        <v>15</v>
      </c>
      <c r="G36" s="8">
        <v>825</v>
      </c>
      <c r="H36" s="8"/>
      <c r="I36" s="8"/>
      <c r="J36" s="8">
        <f t="shared" si="43"/>
        <v>5669.42</v>
      </c>
      <c r="K36" s="9"/>
      <c r="L36" s="11"/>
      <c r="M36" s="8" t="s">
        <v>11</v>
      </c>
      <c r="N36" s="8">
        <v>35</v>
      </c>
      <c r="O36" s="8">
        <f t="shared" si="45"/>
        <v>0</v>
      </c>
      <c r="P36" s="8"/>
      <c r="Q36" s="8"/>
      <c r="R36" s="8"/>
      <c r="S36" s="8"/>
      <c r="T36" s="8"/>
      <c r="U36" s="8">
        <f t="shared" si="47"/>
        <v>0</v>
      </c>
      <c r="V36" s="9"/>
    </row>
    <row r="37" spans="1:22" ht="30" customHeight="1" x14ac:dyDescent="0.15">
      <c r="A37" s="10"/>
      <c r="B37" s="8" t="s">
        <v>52</v>
      </c>
      <c r="C37" s="8">
        <v>23</v>
      </c>
      <c r="D37" s="38">
        <f t="shared" si="42"/>
        <v>0</v>
      </c>
      <c r="E37" s="8"/>
      <c r="F37" s="8">
        <v>0</v>
      </c>
      <c r="G37" s="8"/>
      <c r="H37" s="8"/>
      <c r="I37" s="8"/>
      <c r="J37" s="8">
        <f t="shared" si="43"/>
        <v>0</v>
      </c>
      <c r="K37" s="9"/>
      <c r="L37" s="11"/>
      <c r="M37" s="8" t="s">
        <v>10</v>
      </c>
      <c r="N37" s="8">
        <v>30</v>
      </c>
      <c r="O37" s="8">
        <f t="shared" si="45"/>
        <v>0</v>
      </c>
      <c r="P37" s="8"/>
      <c r="Q37" s="8">
        <f t="shared" ref="Q37" si="48">ROUND(R37/N37,0)</f>
        <v>0</v>
      </c>
      <c r="R37" s="8"/>
      <c r="S37" s="8"/>
      <c r="T37" s="8"/>
      <c r="U37" s="8">
        <f t="shared" si="47"/>
        <v>0</v>
      </c>
      <c r="V37" s="9"/>
    </row>
    <row r="38" spans="1:22" ht="30" customHeight="1" x14ac:dyDescent="0.15">
      <c r="A38" s="10"/>
      <c r="B38" s="8" t="s">
        <v>51</v>
      </c>
      <c r="C38" s="8">
        <v>16</v>
      </c>
      <c r="D38" s="38">
        <f t="shared" si="42"/>
        <v>0</v>
      </c>
      <c r="E38" s="8"/>
      <c r="F38" s="8">
        <v>0</v>
      </c>
      <c r="G38" s="8"/>
      <c r="H38" s="8"/>
      <c r="I38" s="8"/>
      <c r="J38" s="8">
        <f t="shared" si="43"/>
        <v>0</v>
      </c>
      <c r="K38" s="9"/>
      <c r="L38" s="11"/>
      <c r="M38" s="8" t="s">
        <v>9</v>
      </c>
      <c r="N38" s="8">
        <v>23</v>
      </c>
      <c r="O38" s="8">
        <f t="shared" si="45"/>
        <v>0</v>
      </c>
      <c r="P38" s="8"/>
      <c r="Q38" s="8"/>
      <c r="R38" s="8"/>
      <c r="S38" s="8"/>
      <c r="T38" s="8"/>
      <c r="U38" s="8">
        <f t="shared" si="47"/>
        <v>0</v>
      </c>
      <c r="V38" s="9"/>
    </row>
    <row r="39" spans="1:22" ht="30" customHeight="1" thickBot="1" x14ac:dyDescent="0.2">
      <c r="A39" s="36"/>
      <c r="B39" s="24" t="s">
        <v>94</v>
      </c>
      <c r="C39" s="25">
        <f>SUM(C32:C38)</f>
        <v>208</v>
      </c>
      <c r="D39" s="25">
        <f>ROUND(E39/C39,0)</f>
        <v>24</v>
      </c>
      <c r="E39" s="25">
        <f>SUM(E32:E38)</f>
        <v>4994.8</v>
      </c>
      <c r="F39" s="25">
        <f t="shared" ref="F39" si="49">ROUND(G39/C39,0)</f>
        <v>4</v>
      </c>
      <c r="G39" s="25">
        <f>SUM(G32:G38)</f>
        <v>825</v>
      </c>
      <c r="H39" s="25"/>
      <c r="I39" s="25">
        <f t="shared" ref="I39" si="50">SUM(I32:I38)</f>
        <v>0</v>
      </c>
      <c r="J39" s="25">
        <f>SUM(J32:J38)</f>
        <v>5819.8</v>
      </c>
      <c r="K39" s="9"/>
      <c r="L39" s="32"/>
      <c r="M39" s="33" t="s">
        <v>102</v>
      </c>
      <c r="N39" s="20">
        <f>SUM(N34:N38)</f>
        <v>188</v>
      </c>
      <c r="O39" s="20">
        <f>ROUND(P39/N39,0)</f>
        <v>7</v>
      </c>
      <c r="P39" s="20">
        <f>SUM(P34:P38)</f>
        <v>1330.94</v>
      </c>
      <c r="Q39" s="20">
        <f>ROUND(R39/N39,0)</f>
        <v>0</v>
      </c>
      <c r="R39" s="20">
        <f>SUM(R34:R38)</f>
        <v>0</v>
      </c>
      <c r="S39" s="20"/>
      <c r="T39" s="20">
        <f t="shared" ref="T39:U39" si="51">SUM(T34:T38)</f>
        <v>0</v>
      </c>
      <c r="U39" s="20">
        <f t="shared" si="51"/>
        <v>1361.94</v>
      </c>
      <c r="V39" s="9"/>
    </row>
    <row r="40" spans="1:22" ht="30" customHeight="1" thickTop="1" x14ac:dyDescent="0.15">
      <c r="A40" s="10">
        <v>6</v>
      </c>
      <c r="B40" s="15" t="s">
        <v>50</v>
      </c>
      <c r="C40" s="15">
        <v>49</v>
      </c>
      <c r="D40" s="37">
        <f>IFERROR(ROUND(E40/C40,0),"-")</f>
        <v>0</v>
      </c>
      <c r="E40" s="22"/>
      <c r="F40" s="22">
        <v>0</v>
      </c>
      <c r="G40" s="22"/>
      <c r="H40" s="22"/>
      <c r="I40" s="22"/>
      <c r="J40" s="22">
        <f>E40+SUM(G40:I40)</f>
        <v>0</v>
      </c>
      <c r="K40" s="9"/>
      <c r="L40" s="27">
        <v>14</v>
      </c>
      <c r="M40" s="22" t="s">
        <v>8</v>
      </c>
      <c r="N40" s="22">
        <v>56</v>
      </c>
      <c r="O40" s="22">
        <f t="shared" ref="O40:O44" si="52">ROUND(P40/N40,0)</f>
        <v>0</v>
      </c>
      <c r="P40" s="22"/>
      <c r="Q40" s="22">
        <f t="shared" ref="Q40" si="53">ROUND(R40/N40,0)</f>
        <v>0</v>
      </c>
      <c r="R40" s="22"/>
      <c r="S40" s="22"/>
      <c r="T40" s="22"/>
      <c r="U40" s="22">
        <f t="shared" ref="U40:U44" si="54">SUM(O40:P40)+SUM(R40:T40)</f>
        <v>0</v>
      </c>
      <c r="V40" s="9"/>
    </row>
    <row r="41" spans="1:22" ht="30" customHeight="1" x14ac:dyDescent="0.15">
      <c r="A41" s="10"/>
      <c r="B41" s="8" t="s">
        <v>0</v>
      </c>
      <c r="C41" s="8">
        <v>30</v>
      </c>
      <c r="D41" s="38">
        <f t="shared" ref="D41:D45" si="55">IFERROR(ROUND(E41/C41,0),"-")</f>
        <v>0</v>
      </c>
      <c r="E41" s="8"/>
      <c r="F41" s="8">
        <v>0</v>
      </c>
      <c r="G41" s="8"/>
      <c r="H41" s="8"/>
      <c r="I41" s="8"/>
      <c r="J41" s="8">
        <f t="shared" ref="J41:J45" si="56">E41+SUM(G41:I41)</f>
        <v>0</v>
      </c>
      <c r="K41" s="9"/>
      <c r="L41" s="11"/>
      <c r="M41" s="8" t="s">
        <v>7</v>
      </c>
      <c r="N41" s="8">
        <v>19</v>
      </c>
      <c r="O41" s="8">
        <f t="shared" si="52"/>
        <v>0</v>
      </c>
      <c r="P41" s="8"/>
      <c r="Q41" s="8"/>
      <c r="R41" s="8"/>
      <c r="S41" s="8"/>
      <c r="T41" s="8"/>
      <c r="U41" s="8">
        <f t="shared" si="54"/>
        <v>0</v>
      </c>
      <c r="V41" s="9"/>
    </row>
    <row r="42" spans="1:22" ht="30" customHeight="1" x14ac:dyDescent="0.15">
      <c r="A42" s="10"/>
      <c r="B42" s="8" t="s">
        <v>49</v>
      </c>
      <c r="C42" s="8">
        <v>34</v>
      </c>
      <c r="D42" s="44">
        <f t="shared" si="55"/>
        <v>239</v>
      </c>
      <c r="E42" s="8">
        <v>8122.32</v>
      </c>
      <c r="F42" s="8">
        <v>0</v>
      </c>
      <c r="G42" s="8">
        <v>1697.9</v>
      </c>
      <c r="H42" s="8"/>
      <c r="I42" s="8"/>
      <c r="J42" s="8">
        <f t="shared" si="56"/>
        <v>9820.2199999999993</v>
      </c>
      <c r="K42" s="9"/>
      <c r="L42" s="11"/>
      <c r="M42" s="8" t="s">
        <v>6</v>
      </c>
      <c r="N42" s="8">
        <v>16</v>
      </c>
      <c r="O42" s="8">
        <f t="shared" si="52"/>
        <v>0</v>
      </c>
      <c r="P42" s="8"/>
      <c r="Q42" s="8"/>
      <c r="R42" s="8"/>
      <c r="S42" s="8"/>
      <c r="T42" s="8"/>
      <c r="U42" s="8">
        <f t="shared" si="54"/>
        <v>0</v>
      </c>
      <c r="V42" s="9"/>
    </row>
    <row r="43" spans="1:22" ht="30" customHeight="1" x14ac:dyDescent="0.15">
      <c r="A43" s="10"/>
      <c r="B43" s="8" t="s">
        <v>48</v>
      </c>
      <c r="C43" s="8">
        <v>5</v>
      </c>
      <c r="D43" s="38">
        <f t="shared" si="55"/>
        <v>0</v>
      </c>
      <c r="E43" s="8"/>
      <c r="F43" s="8">
        <v>0</v>
      </c>
      <c r="G43" s="8"/>
      <c r="H43" s="8"/>
      <c r="I43" s="8"/>
      <c r="J43" s="8">
        <f t="shared" si="56"/>
        <v>0</v>
      </c>
      <c r="K43" s="9"/>
      <c r="L43" s="11"/>
      <c r="M43" s="8" t="s">
        <v>5</v>
      </c>
      <c r="N43" s="8">
        <v>20</v>
      </c>
      <c r="O43" s="8">
        <f t="shared" si="52"/>
        <v>0</v>
      </c>
      <c r="P43" s="8"/>
      <c r="Q43" s="8">
        <f t="shared" ref="Q43" si="57">ROUND(R43/N43,0)</f>
        <v>0</v>
      </c>
      <c r="R43" s="8"/>
      <c r="S43" s="8"/>
      <c r="T43" s="8"/>
      <c r="U43" s="8">
        <f t="shared" si="54"/>
        <v>0</v>
      </c>
      <c r="V43" s="9"/>
    </row>
    <row r="44" spans="1:22" ht="30" customHeight="1" x14ac:dyDescent="0.15">
      <c r="A44" s="10"/>
      <c r="B44" s="8" t="s">
        <v>47</v>
      </c>
      <c r="C44" s="8">
        <v>11</v>
      </c>
      <c r="D44" s="38">
        <f t="shared" si="55"/>
        <v>0</v>
      </c>
      <c r="E44" s="8"/>
      <c r="F44" s="8">
        <v>0</v>
      </c>
      <c r="G44" s="8"/>
      <c r="H44" s="8"/>
      <c r="I44" s="8"/>
      <c r="J44" s="8">
        <f t="shared" si="56"/>
        <v>0</v>
      </c>
      <c r="K44" s="9"/>
      <c r="L44" s="11"/>
      <c r="M44" s="8" t="s">
        <v>4</v>
      </c>
      <c r="N44" s="8">
        <v>20</v>
      </c>
      <c r="O44" s="8">
        <f t="shared" si="52"/>
        <v>0</v>
      </c>
      <c r="P44" s="8"/>
      <c r="Q44" s="8"/>
      <c r="R44" s="8"/>
      <c r="S44" s="8"/>
      <c r="T44" s="8"/>
      <c r="U44" s="8">
        <f t="shared" si="54"/>
        <v>0</v>
      </c>
      <c r="V44" s="9"/>
    </row>
    <row r="45" spans="1:22" ht="30" customHeight="1" thickBot="1" x14ac:dyDescent="0.2">
      <c r="A45" s="10"/>
      <c r="B45" s="8" t="s">
        <v>46</v>
      </c>
      <c r="C45" s="8">
        <v>26</v>
      </c>
      <c r="D45" s="38">
        <f t="shared" si="55"/>
        <v>85</v>
      </c>
      <c r="E45" s="8">
        <v>2200</v>
      </c>
      <c r="F45" s="8">
        <v>0</v>
      </c>
      <c r="G45" s="8"/>
      <c r="H45" s="8"/>
      <c r="I45" s="8"/>
      <c r="J45" s="8">
        <f t="shared" si="56"/>
        <v>2200</v>
      </c>
      <c r="K45" s="9"/>
      <c r="L45" s="35"/>
      <c r="M45" s="24" t="s">
        <v>103</v>
      </c>
      <c r="N45" s="25">
        <f>SUM(N40:N44)</f>
        <v>131</v>
      </c>
      <c r="O45" s="25">
        <f>ROUND(P45/N45,0)</f>
        <v>0</v>
      </c>
      <c r="P45" s="25">
        <f>SUM(P40:P44)</f>
        <v>0</v>
      </c>
      <c r="Q45" s="25">
        <f>ROUND(R45/N45,0)</f>
        <v>0</v>
      </c>
      <c r="R45" s="25">
        <f t="shared" ref="R45:U45" si="58">SUM(R40:R44)</f>
        <v>0</v>
      </c>
      <c r="S45" s="25"/>
      <c r="T45" s="25">
        <f t="shared" si="58"/>
        <v>0</v>
      </c>
      <c r="U45" s="25">
        <f t="shared" si="58"/>
        <v>0</v>
      </c>
      <c r="V45" s="9"/>
    </row>
    <row r="46" spans="1:22" ht="30" customHeight="1" thickTop="1" thickBot="1" x14ac:dyDescent="0.2">
      <c r="A46" s="19"/>
      <c r="B46" s="33" t="s">
        <v>95</v>
      </c>
      <c r="C46" s="20">
        <f>SUM(C40:C45)</f>
        <v>155</v>
      </c>
      <c r="D46" s="20">
        <f>ROUND(E46/C46,0)</f>
        <v>67</v>
      </c>
      <c r="E46" s="20">
        <f>SUM(E40:E45)</f>
        <v>10322.32</v>
      </c>
      <c r="F46" s="20">
        <f>ROUND(G46/C46,0)</f>
        <v>11</v>
      </c>
      <c r="G46" s="20">
        <f>SUM(G40:G45)</f>
        <v>1697.9</v>
      </c>
      <c r="H46" s="20"/>
      <c r="I46" s="20"/>
      <c r="J46" s="25">
        <f>SUM(J40:J45)</f>
        <v>12020.22</v>
      </c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</row>
    <row r="47" spans="1:22" ht="30" customHeight="1" thickTop="1" x14ac:dyDescent="0.15">
      <c r="A47" s="21">
        <v>7</v>
      </c>
      <c r="B47" s="22" t="s">
        <v>45</v>
      </c>
      <c r="C47" s="22">
        <v>52</v>
      </c>
      <c r="D47" s="37">
        <f>IFERROR(ROUND(E47/C47,0),"-")</f>
        <v>0</v>
      </c>
      <c r="E47" s="22"/>
      <c r="F47" s="45">
        <f>IFERROR(ROUND(G47/C47,0),"-")</f>
        <v>30</v>
      </c>
      <c r="G47" s="22">
        <v>1560</v>
      </c>
      <c r="H47" s="22"/>
      <c r="I47" s="22">
        <v>1000</v>
      </c>
      <c r="J47" s="22">
        <f>E47+SUM(G47:I47)</f>
        <v>2560</v>
      </c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</row>
    <row r="48" spans="1:22" ht="30" customHeight="1" x14ac:dyDescent="0.15">
      <c r="A48" s="10"/>
      <c r="B48" s="8" t="s">
        <v>44</v>
      </c>
      <c r="C48" s="8">
        <v>23</v>
      </c>
      <c r="D48" s="38">
        <f t="shared" ref="D48:D54" si="59">IFERROR(ROUND(E48/C48,0),"-")</f>
        <v>0</v>
      </c>
      <c r="E48" s="8"/>
      <c r="F48" s="8">
        <v>0</v>
      </c>
      <c r="G48" s="8"/>
      <c r="H48" s="8"/>
      <c r="I48" s="8"/>
      <c r="J48" s="8">
        <f t="shared" ref="J48:J54" si="60">E48+SUM(G48:I48)</f>
        <v>0</v>
      </c>
      <c r="K48" s="9"/>
      <c r="L48" s="9"/>
      <c r="M48" s="9" t="s">
        <v>109</v>
      </c>
      <c r="N48" s="9"/>
      <c r="O48" s="9"/>
      <c r="P48" s="9"/>
      <c r="Q48" s="9"/>
      <c r="R48" s="9"/>
      <c r="S48" s="9"/>
      <c r="T48" s="9"/>
      <c r="U48" s="9"/>
      <c r="V48" s="9"/>
    </row>
    <row r="49" spans="1:22" ht="30" customHeight="1" x14ac:dyDescent="0.15">
      <c r="A49" s="10"/>
      <c r="B49" s="8" t="s">
        <v>43</v>
      </c>
      <c r="C49" s="8">
        <v>10</v>
      </c>
      <c r="D49" s="44">
        <f t="shared" si="59"/>
        <v>188</v>
      </c>
      <c r="E49" s="8">
        <v>1879.72</v>
      </c>
      <c r="F49" s="44">
        <f>IFERROR(ROUND(G49/C49,0),"-")</f>
        <v>36</v>
      </c>
      <c r="G49" s="8">
        <v>360</v>
      </c>
      <c r="H49" s="8"/>
      <c r="I49" s="8"/>
      <c r="J49" s="8">
        <f t="shared" si="60"/>
        <v>2239.7200000000003</v>
      </c>
      <c r="K49" s="9"/>
      <c r="L49" s="9"/>
      <c r="M49" s="9" t="s">
        <v>108</v>
      </c>
      <c r="N49" s="9"/>
      <c r="O49" s="9"/>
      <c r="P49" s="9"/>
      <c r="Q49" s="9"/>
      <c r="R49" s="9"/>
      <c r="S49" s="9"/>
      <c r="T49" s="9"/>
      <c r="U49" s="9"/>
      <c r="V49" s="9"/>
    </row>
    <row r="50" spans="1:22" ht="30" customHeight="1" x14ac:dyDescent="0.15">
      <c r="A50" s="10"/>
      <c r="B50" s="8" t="s">
        <v>42</v>
      </c>
      <c r="C50" s="8">
        <v>7</v>
      </c>
      <c r="D50" s="38">
        <f t="shared" si="59"/>
        <v>0</v>
      </c>
      <c r="E50" s="8"/>
      <c r="F50" s="8">
        <v>0</v>
      </c>
      <c r="G50" s="8"/>
      <c r="H50" s="8"/>
      <c r="I50" s="8"/>
      <c r="J50" s="8">
        <f t="shared" si="60"/>
        <v>0</v>
      </c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</row>
    <row r="51" spans="1:22" ht="30" customHeight="1" x14ac:dyDescent="0.15">
      <c r="A51" s="10"/>
      <c r="B51" s="8" t="s">
        <v>41</v>
      </c>
      <c r="C51" s="8">
        <v>27</v>
      </c>
      <c r="D51" s="38">
        <f t="shared" si="59"/>
        <v>74</v>
      </c>
      <c r="E51" s="8">
        <v>2000</v>
      </c>
      <c r="F51" s="8">
        <v>0</v>
      </c>
      <c r="G51" s="8"/>
      <c r="H51" s="8"/>
      <c r="I51" s="8"/>
      <c r="J51" s="8">
        <f t="shared" si="60"/>
        <v>2000</v>
      </c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</row>
    <row r="52" spans="1:22" ht="30" customHeight="1" x14ac:dyDescent="0.15">
      <c r="A52" s="10"/>
      <c r="B52" s="8" t="s">
        <v>40</v>
      </c>
      <c r="C52" s="8">
        <v>26</v>
      </c>
      <c r="D52" s="38">
        <f t="shared" si="59"/>
        <v>0</v>
      </c>
      <c r="E52" s="8"/>
      <c r="F52" s="8">
        <v>0</v>
      </c>
      <c r="G52" s="8"/>
      <c r="H52" s="8"/>
      <c r="I52" s="8"/>
      <c r="J52" s="8">
        <f t="shared" si="60"/>
        <v>0</v>
      </c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</row>
    <row r="53" spans="1:22" ht="30" customHeight="1" x14ac:dyDescent="0.15">
      <c r="A53" s="10"/>
      <c r="B53" s="8" t="s">
        <v>39</v>
      </c>
      <c r="C53" s="8">
        <v>30</v>
      </c>
      <c r="D53" s="38">
        <f t="shared" si="59"/>
        <v>144</v>
      </c>
      <c r="E53" s="8">
        <v>4310</v>
      </c>
      <c r="F53" s="44">
        <f>IFERROR(ROUND(G53/C53,0),"-")</f>
        <v>33</v>
      </c>
      <c r="G53" s="8">
        <v>1000</v>
      </c>
      <c r="H53" s="8"/>
      <c r="I53" s="8"/>
      <c r="J53" s="8">
        <f t="shared" si="60"/>
        <v>5310</v>
      </c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</row>
    <row r="54" spans="1:22" ht="30" customHeight="1" x14ac:dyDescent="0.15">
      <c r="A54" s="10"/>
      <c r="B54" s="8" t="s">
        <v>38</v>
      </c>
      <c r="C54" s="8">
        <v>10</v>
      </c>
      <c r="D54" s="38">
        <f t="shared" si="59"/>
        <v>0</v>
      </c>
      <c r="E54" s="8"/>
      <c r="F54" s="8">
        <v>0</v>
      </c>
      <c r="G54" s="8"/>
      <c r="H54" s="8"/>
      <c r="I54" s="8"/>
      <c r="J54" s="8">
        <f t="shared" si="60"/>
        <v>0</v>
      </c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</row>
    <row r="55" spans="1:22" ht="30" customHeight="1" thickBot="1" x14ac:dyDescent="0.2">
      <c r="A55" s="36"/>
      <c r="B55" s="24" t="s">
        <v>96</v>
      </c>
      <c r="C55" s="25">
        <f>SUM(C47:C54)</f>
        <v>185</v>
      </c>
      <c r="D55" s="25">
        <f>ROUND(E55/C55,0)</f>
        <v>44</v>
      </c>
      <c r="E55" s="25">
        <f>SUM(E47:E54)</f>
        <v>8189.72</v>
      </c>
      <c r="F55" s="25">
        <f>ROUND(G55/C55,0)</f>
        <v>16</v>
      </c>
      <c r="G55" s="25">
        <f>SUM(G47:G54)</f>
        <v>2920</v>
      </c>
      <c r="H55" s="25"/>
      <c r="I55" s="25">
        <f>SUM(I47:I54)</f>
        <v>1000</v>
      </c>
      <c r="J55" s="25">
        <f>SUM(J47:J54)</f>
        <v>12109.720000000001</v>
      </c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</row>
    <row r="56" spans="1:22" ht="20.100000000000001" customHeight="1" thickTop="1" x14ac:dyDescent="0.15">
      <c r="A56" s="6"/>
    </row>
    <row r="57" spans="1:22" ht="20.100000000000001" customHeight="1" x14ac:dyDescent="0.15">
      <c r="A57" s="6"/>
    </row>
    <row r="58" spans="1:22" ht="20.100000000000001" customHeight="1" x14ac:dyDescent="0.15">
      <c r="A58" s="6"/>
    </row>
    <row r="59" spans="1:22" ht="20.100000000000001" customHeight="1" x14ac:dyDescent="0.15">
      <c r="A59" s="6"/>
    </row>
    <row r="60" spans="1:22" ht="20.100000000000001" customHeight="1" x14ac:dyDescent="0.15">
      <c r="A60" s="6"/>
    </row>
    <row r="61" spans="1:22" ht="20.100000000000001" customHeight="1" x14ac:dyDescent="0.15">
      <c r="A61" s="6"/>
    </row>
    <row r="62" spans="1:22" ht="20.100000000000001" customHeight="1" x14ac:dyDescent="0.15">
      <c r="A62" s="6"/>
    </row>
    <row r="63" spans="1:22" ht="20.100000000000001" customHeight="1" x14ac:dyDescent="0.15">
      <c r="A63" s="6"/>
    </row>
    <row r="64" spans="1:22" ht="20.100000000000001" customHeight="1" x14ac:dyDescent="0.15">
      <c r="A64" s="6"/>
    </row>
    <row r="65" s="6" customFormat="1" ht="20.100000000000001" customHeight="1" x14ac:dyDescent="0.15"/>
    <row r="66" s="6" customFormat="1" ht="20.100000000000001" customHeight="1" x14ac:dyDescent="0.15"/>
    <row r="67" s="6" customFormat="1" ht="20.100000000000001" customHeight="1" x14ac:dyDescent="0.15"/>
    <row r="68" s="6" customFormat="1" ht="20.100000000000001" customHeight="1" x14ac:dyDescent="0.15"/>
    <row r="69" s="6" customFormat="1" ht="20.100000000000001" customHeight="1" x14ac:dyDescent="0.15"/>
    <row r="70" s="6" customFormat="1" ht="20.100000000000001" customHeight="1" x14ac:dyDescent="0.15"/>
    <row r="71" s="6" customFormat="1" ht="20.100000000000001" customHeight="1" x14ac:dyDescent="0.15"/>
    <row r="72" s="6" customFormat="1" ht="20.100000000000001" customHeight="1" x14ac:dyDescent="0.15"/>
    <row r="73" s="6" customFormat="1" ht="20.100000000000001" customHeight="1" x14ac:dyDescent="0.15"/>
    <row r="74" s="6" customFormat="1" ht="20.100000000000001" customHeight="1" x14ac:dyDescent="0.15"/>
    <row r="75" s="6" customFormat="1" ht="20.100000000000001" customHeight="1" x14ac:dyDescent="0.15"/>
    <row r="76" s="6" customFormat="1" ht="20.100000000000001" customHeight="1" x14ac:dyDescent="0.15"/>
    <row r="77" s="6" customFormat="1" ht="20.100000000000001" customHeight="1" x14ac:dyDescent="0.15"/>
    <row r="78" s="6" customFormat="1" ht="20.100000000000001" customHeight="1" x14ac:dyDescent="0.15"/>
    <row r="79" s="6" customFormat="1" ht="20.100000000000001" customHeight="1" x14ac:dyDescent="0.15"/>
    <row r="80" s="6" customFormat="1" ht="20.100000000000001" customHeight="1" x14ac:dyDescent="0.15"/>
    <row r="81" s="6" customFormat="1" ht="20.100000000000001" customHeight="1" x14ac:dyDescent="0.15"/>
    <row r="82" s="6" customFormat="1" ht="20.100000000000001" customHeight="1" x14ac:dyDescent="0.15"/>
    <row r="83" s="6" customFormat="1" ht="20.100000000000001" customHeight="1" x14ac:dyDescent="0.15"/>
    <row r="84" s="6" customFormat="1" ht="20.100000000000001" customHeight="1" x14ac:dyDescent="0.15"/>
    <row r="85" s="6" customFormat="1" ht="20.100000000000001" customHeight="1" x14ac:dyDescent="0.15"/>
    <row r="86" s="6" customFormat="1" ht="20.100000000000001" customHeight="1" x14ac:dyDescent="0.15"/>
    <row r="87" s="6" customFormat="1" ht="20.100000000000001" customHeight="1" x14ac:dyDescent="0.15"/>
    <row r="88" s="6" customFormat="1" ht="20.100000000000001" customHeight="1" x14ac:dyDescent="0.15"/>
    <row r="89" s="6" customFormat="1" ht="20.100000000000001" customHeight="1" x14ac:dyDescent="0.15"/>
    <row r="90" s="6" customFormat="1" ht="19.5" customHeight="1" x14ac:dyDescent="0.15"/>
  </sheetData>
  <phoneticPr fontId="2"/>
  <pageMargins left="0.43307086614173229" right="0.43307086614173229" top="0.74803149606299213" bottom="0.74803149606299213" header="0.31496062992125984" footer="0.31496062992125984"/>
  <pageSetup paperSize="9" scale="41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グループ別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HORIUCHI</dc:creator>
  <cp:lastModifiedBy>HORIUCHI</cp:lastModifiedBy>
  <cp:lastPrinted>2022-07-11T07:30:10Z</cp:lastPrinted>
  <dcterms:created xsi:type="dcterms:W3CDTF">2022-03-07T06:14:12Z</dcterms:created>
  <dcterms:modified xsi:type="dcterms:W3CDTF">2022-10-17T23:41:59Z</dcterms:modified>
</cp:coreProperties>
</file>